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nationalgridplc.sharepoint.com/sites/GRP-INT-UK-CodeAdministrator/CUSC/3. CUSC Modifications/CMP413/5. Workgroup Consultation/"/>
    </mc:Choice>
  </mc:AlternateContent>
  <xr:revisionPtr revIDLastSave="0" documentId="8_{344B704A-A047-402A-BFB7-82CF73216E5A}" xr6:coauthVersionLast="47" xr6:coauthVersionMax="47" xr10:uidLastSave="{00000000-0000-0000-0000-000000000000}"/>
  <bookViews>
    <workbookView xWindow="-110" yWindow="-110" windowWidth="19420" windowHeight="10420" xr2:uid="{80ED4159-3D8F-4A6A-B74B-93CABF552667}"/>
  </bookViews>
  <sheets>
    <sheet name="Example" sheetId="3" r:id="rId1"/>
    <sheet name="How it builds up" sheetId="8"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8" l="1"/>
  <c r="H8" i="8"/>
  <c r="J8" i="8" s="1"/>
  <c r="J9" i="8" s="1"/>
  <c r="I8" i="8"/>
  <c r="I9" i="8" s="1"/>
  <c r="F9" i="8"/>
  <c r="H9" i="8"/>
  <c r="L9" i="8" s="1"/>
  <c r="L10" i="8" s="1"/>
  <c r="L11" i="8" s="1"/>
  <c r="L12" i="8" s="1"/>
  <c r="L13" i="8" s="1"/>
  <c r="L14" i="8" s="1"/>
  <c r="L15" i="8" s="1"/>
  <c r="L16" i="8" s="1"/>
  <c r="L17" i="8" s="1"/>
  <c r="K9" i="8"/>
  <c r="K10" i="8" s="1"/>
  <c r="K11" i="8" s="1"/>
  <c r="K12" i="8" s="1"/>
  <c r="K13" i="8" s="1"/>
  <c r="K14" i="8" s="1"/>
  <c r="K15" i="8" s="1"/>
  <c r="K16" i="8" s="1"/>
  <c r="K17" i="8" s="1"/>
  <c r="F10" i="8"/>
  <c r="H10" i="8"/>
  <c r="M10" i="8"/>
  <c r="M11" i="8" s="1"/>
  <c r="M12" i="8" s="1"/>
  <c r="M13" i="8" s="1"/>
  <c r="M14" i="8" s="1"/>
  <c r="M15" i="8" s="1"/>
  <c r="M16" i="8" s="1"/>
  <c r="M17" i="8" s="1"/>
  <c r="N10" i="8"/>
  <c r="N11" i="8" s="1"/>
  <c r="N12" i="8" s="1"/>
  <c r="N13" i="8" s="1"/>
  <c r="N14" i="8" s="1"/>
  <c r="N15" i="8" s="1"/>
  <c r="N16" i="8" s="1"/>
  <c r="N17" i="8" s="1"/>
  <c r="F11" i="8"/>
  <c r="O11" i="8" s="1"/>
  <c r="O12" i="8" s="1"/>
  <c r="O13" i="8" s="1"/>
  <c r="O14" i="8" s="1"/>
  <c r="O15" i="8" s="1"/>
  <c r="O16" i="8" s="1"/>
  <c r="O17" i="8" s="1"/>
  <c r="H11" i="8"/>
  <c r="P11" i="8" s="1"/>
  <c r="P12" i="8" s="1"/>
  <c r="P13" i="8" s="1"/>
  <c r="P14" i="8" s="1"/>
  <c r="P15" i="8" s="1"/>
  <c r="P16" i="8" s="1"/>
  <c r="P17" i="8" s="1"/>
  <c r="F12" i="8"/>
  <c r="Q12" i="8" s="1"/>
  <c r="Q13" i="8" s="1"/>
  <c r="Q14" i="8" s="1"/>
  <c r="Q15" i="8" s="1"/>
  <c r="Q16" i="8" s="1"/>
  <c r="Q17" i="8" s="1"/>
  <c r="H12" i="8"/>
  <c r="R12" i="8"/>
  <c r="R13" i="8" s="1"/>
  <c r="R14" i="8" s="1"/>
  <c r="R15" i="8" s="1"/>
  <c r="R16" i="8" s="1"/>
  <c r="R17" i="8" s="1"/>
  <c r="F13" i="8"/>
  <c r="S13" i="8" s="1"/>
  <c r="S14" i="8" s="1"/>
  <c r="S15" i="8" s="1"/>
  <c r="S16" i="8" s="1"/>
  <c r="S17" i="8" s="1"/>
  <c r="H13" i="8"/>
  <c r="T13" i="8" s="1"/>
  <c r="T14" i="8" s="1"/>
  <c r="T15" i="8" s="1"/>
  <c r="T16" i="8" s="1"/>
  <c r="T17" i="8" s="1"/>
  <c r="F14" i="8"/>
  <c r="U14" i="8" s="1"/>
  <c r="U15" i="8" s="1"/>
  <c r="U16" i="8" s="1"/>
  <c r="U17" i="8" s="1"/>
  <c r="H14" i="8"/>
  <c r="V14" i="8" s="1"/>
  <c r="V15" i="8" s="1"/>
  <c r="V16" i="8" s="1"/>
  <c r="V17" i="8" s="1"/>
  <c r="F15" i="8"/>
  <c r="W15" i="8" s="1"/>
  <c r="W16" i="8" s="1"/>
  <c r="W17" i="8" s="1"/>
  <c r="H15" i="8"/>
  <c r="X15" i="8" s="1"/>
  <c r="X16" i="8" s="1"/>
  <c r="X17" i="8" s="1"/>
  <c r="F16" i="8"/>
  <c r="H16" i="8"/>
  <c r="Y16" i="8"/>
  <c r="Y17" i="8" s="1"/>
  <c r="F17" i="8"/>
  <c r="H17" i="8"/>
  <c r="C9" i="8" l="1"/>
  <c r="J10" i="8"/>
  <c r="B9" i="8"/>
  <c r="I10" i="8"/>
  <c r="I11" i="8" l="1"/>
  <c r="B10" i="8"/>
  <c r="J11" i="8"/>
  <c r="C10" i="8"/>
  <c r="C11" i="8" l="1"/>
  <c r="J12" i="8"/>
  <c r="B11" i="8"/>
  <c r="I12" i="8"/>
  <c r="B12" i="8" l="1"/>
  <c r="I13" i="8"/>
  <c r="C12" i="8"/>
  <c r="J13" i="8"/>
  <c r="B13" i="8" l="1"/>
  <c r="I14" i="8"/>
  <c r="J14" i="8"/>
  <c r="C13" i="8"/>
  <c r="B14" i="8" l="1"/>
  <c r="I15" i="8"/>
  <c r="C14" i="8"/>
  <c r="J15" i="8"/>
  <c r="C15" i="8" l="1"/>
  <c r="J16" i="8"/>
  <c r="B15" i="8"/>
  <c r="I16" i="8"/>
  <c r="I17" i="8" l="1"/>
  <c r="B17" i="8" s="1"/>
  <c r="B16" i="8"/>
  <c r="J17" i="8"/>
  <c r="C17" i="8" s="1"/>
  <c r="C16" i="8"/>
  <c r="I5" i="3" l="1"/>
  <c r="H5" i="3"/>
  <c r="E6" i="3" l="1"/>
  <c r="E7" i="3" s="1"/>
  <c r="E8" i="3" s="1"/>
  <c r="E9" i="3" s="1"/>
  <c r="E10" i="3" s="1"/>
  <c r="E11" i="3" s="1"/>
  <c r="E12" i="3" s="1"/>
  <c r="E13" i="3" s="1"/>
  <c r="E14" i="3" s="1"/>
  <c r="G5" i="3"/>
  <c r="G6" i="3" l="1"/>
  <c r="I6" i="3" l="1"/>
  <c r="H6" i="3"/>
  <c r="G7" i="3" l="1"/>
  <c r="H7" i="3"/>
  <c r="I7" i="3"/>
  <c r="G8" i="3" l="1"/>
  <c r="I8" i="3" l="1"/>
  <c r="H8" i="3"/>
  <c r="G9" i="3" l="1"/>
  <c r="I9" i="3" l="1"/>
  <c r="H9" i="3"/>
  <c r="G10" i="3" l="1"/>
  <c r="I10" i="3" l="1"/>
  <c r="H10" i="3"/>
  <c r="G11" i="3" l="1"/>
  <c r="H11" i="3" l="1"/>
  <c r="I11" i="3"/>
  <c r="G12" i="3" l="1"/>
  <c r="H12" i="3" l="1"/>
  <c r="I12" i="3"/>
  <c r="G13" i="3" l="1"/>
  <c r="H13" i="3" l="1"/>
  <c r="I13" i="3"/>
  <c r="G14" i="3" l="1"/>
  <c r="I14" i="3" l="1"/>
  <c r="H14"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Jones, Paul</author>
  </authors>
  <commentList>
    <comment ref="G5" authorId="0" shapeId="0" xr:uid="{01580477-64B7-4D08-B782-D0F8D194C614}">
      <text>
        <r>
          <rPr>
            <b/>
            <sz val="9"/>
            <color indexed="81"/>
            <rFont val="Tahoma"/>
            <family val="2"/>
          </rPr>
          <t>Jones, Paul:</t>
        </r>
        <r>
          <rPr>
            <sz val="9"/>
            <color indexed="81"/>
            <rFont val="Tahoma"/>
            <family val="2"/>
          </rPr>
          <t xml:space="preserve">
No need to constrain as it's first year of implementation</t>
        </r>
      </text>
    </comment>
    <comment ref="H5" authorId="0" shapeId="0" xr:uid="{B4FC0C4D-98F3-4A2D-9720-ED5C35520CF1}">
      <text>
        <r>
          <rPr>
            <b/>
            <sz val="9"/>
            <color indexed="81"/>
            <rFont val="Tahoma"/>
            <family val="2"/>
          </rPr>
          <t>Jones, Paul:</t>
        </r>
        <r>
          <rPr>
            <sz val="9"/>
            <color indexed="81"/>
            <rFont val="Tahoma"/>
            <family val="2"/>
          </rPr>
          <t xml:space="preserve">
Apply minus £2.5/kW tolerance as it's 10 years away from 2033</t>
        </r>
      </text>
    </comment>
    <comment ref="I5" authorId="0" shapeId="0" xr:uid="{C35D982C-2BAC-4B54-8F3B-567970762C90}">
      <text>
        <r>
          <rPr>
            <b/>
            <sz val="9"/>
            <color indexed="81"/>
            <rFont val="Tahoma"/>
            <family val="2"/>
          </rPr>
          <t>Jones, Paul:</t>
        </r>
        <r>
          <rPr>
            <sz val="9"/>
            <color indexed="81"/>
            <rFont val="Tahoma"/>
            <family val="2"/>
          </rPr>
          <t xml:space="preserve">
Apply plus £2.5/kW tolerance as it's 10 years away from 2033</t>
        </r>
      </text>
    </comment>
    <comment ref="G6" authorId="0" shapeId="0" xr:uid="{C98C0A5B-C34E-4EB1-A82F-FE2D7E830DC0}">
      <text>
        <r>
          <rPr>
            <b/>
            <sz val="9"/>
            <color indexed="81"/>
            <rFont val="Tahoma"/>
            <family val="2"/>
          </rPr>
          <t>Jones, Paul:</t>
        </r>
        <r>
          <rPr>
            <sz val="9"/>
            <color indexed="81"/>
            <rFont val="Tahoma"/>
            <family val="2"/>
          </rPr>
          <t xml:space="preserve">
Check raw forecast from high and low bands from last year.  Cap, floor or leave alone as applicable.</t>
        </r>
      </text>
    </comment>
    <comment ref="H6" authorId="0" shapeId="0" xr:uid="{8DC78E0A-4803-4685-A763-25D085891992}">
      <text>
        <r>
          <rPr>
            <b/>
            <sz val="9"/>
            <color indexed="81"/>
            <rFont val="Tahoma"/>
            <family val="2"/>
          </rPr>
          <t>Jones, Paul:</t>
        </r>
        <r>
          <rPr>
            <sz val="9"/>
            <color indexed="81"/>
            <rFont val="Tahoma"/>
            <family val="2"/>
          </rPr>
          <t xml:space="preserve">
Apply minus £2.5/kW tolerance to constrained forecast as it's 9 years away from 2033, unless this takes you below the low band already established last year.</t>
        </r>
      </text>
    </comment>
    <comment ref="I6" authorId="0" shapeId="0" xr:uid="{E1574AA6-D1BE-46B5-A1D7-34F9B5DBE2C7}">
      <text>
        <r>
          <rPr>
            <b/>
            <sz val="9"/>
            <color indexed="81"/>
            <rFont val="Tahoma"/>
            <family val="2"/>
          </rPr>
          <t>Jones, Paul:</t>
        </r>
        <r>
          <rPr>
            <sz val="9"/>
            <color indexed="81"/>
            <rFont val="Tahoma"/>
            <family val="2"/>
          </rPr>
          <t xml:space="preserve">
Apply plus £2.5/kW tolerance to constrained forecast as it's 9 years away from 2033, unless this takes you above the high band already established last year.</t>
        </r>
      </text>
    </comment>
    <comment ref="G7" authorId="0" shapeId="0" xr:uid="{8572E884-E972-4722-AE1B-6DFD0B7D1656}">
      <text>
        <r>
          <rPr>
            <b/>
            <sz val="9"/>
            <color indexed="81"/>
            <rFont val="Tahoma"/>
            <family val="2"/>
          </rPr>
          <t>Jones, Paul:</t>
        </r>
        <r>
          <rPr>
            <sz val="9"/>
            <color indexed="81"/>
            <rFont val="Tahoma"/>
            <family val="2"/>
          </rPr>
          <t xml:space="preserve">
Check raw forecast from high and low bands from last year.  Cap, floor or leave alone as applicable</t>
        </r>
      </text>
    </comment>
    <comment ref="H7" authorId="0" shapeId="0" xr:uid="{29DA68AD-05FF-4F28-88CD-6E99E2411E31}">
      <text>
        <r>
          <rPr>
            <b/>
            <sz val="9"/>
            <color indexed="81"/>
            <rFont val="Tahoma"/>
            <family val="2"/>
          </rPr>
          <t>Jones, Paul:</t>
        </r>
        <r>
          <rPr>
            <sz val="9"/>
            <color indexed="81"/>
            <rFont val="Tahoma"/>
            <family val="2"/>
          </rPr>
          <t xml:space="preserve">
Apply minus £1.25/kW tolerance to constrained forecast as it's 8 years away from 2033, unless this takes you below the low band already established last year.</t>
        </r>
      </text>
    </comment>
    <comment ref="I7" authorId="0" shapeId="0" xr:uid="{3B9773C4-E2A8-45D3-B9B5-9DCEDB32B155}">
      <text>
        <r>
          <rPr>
            <b/>
            <sz val="9"/>
            <color indexed="81"/>
            <rFont val="Tahoma"/>
            <family val="2"/>
          </rPr>
          <t>Jones, Paul:</t>
        </r>
        <r>
          <rPr>
            <sz val="9"/>
            <color indexed="81"/>
            <rFont val="Tahoma"/>
            <family val="2"/>
          </rPr>
          <t xml:space="preserve">
Apply plus £2.5/kW tolerance to constrained forecast as it's 8 years away from 2033, unless this takes you above the high band already established last year.</t>
        </r>
      </text>
    </comment>
  </commentList>
</comments>
</file>

<file path=xl/sharedStrings.xml><?xml version="1.0" encoding="utf-8"?>
<sst xmlns="http://schemas.openxmlformats.org/spreadsheetml/2006/main" count="48" uniqueCount="45">
  <si>
    <t>Forecast</t>
  </si>
  <si>
    <t>Low band</t>
  </si>
  <si>
    <t>High band</t>
  </si>
  <si>
    <t>Low tolerance</t>
  </si>
  <si>
    <t>High tolerance</t>
  </si>
  <si>
    <t>Constrained forecast</t>
  </si>
  <si>
    <t>Year Forecast Made</t>
  </si>
  <si>
    <t>Forecasts and Tolerances for 2033 charging year</t>
  </si>
  <si>
    <t>Y-1</t>
  </si>
  <si>
    <t>Y-2</t>
  </si>
  <si>
    <t>Y-3</t>
  </si>
  <si>
    <t>Y-4</t>
  </si>
  <si>
    <t>Y-5</t>
  </si>
  <si>
    <t>Y-6</t>
  </si>
  <si>
    <t>Y-7</t>
  </si>
  <si>
    <t>Y-8</t>
  </si>
  <si>
    <t>Y-9</t>
  </si>
  <si>
    <t>Y-10</t>
  </si>
  <si>
    <t>Upper</t>
  </si>
  <si>
    <t>Lower</t>
  </si>
  <si>
    <t>Year</t>
  </si>
  <si>
    <t>Limits £/kW</t>
  </si>
  <si>
    <t>Y-2 Lower</t>
  </si>
  <si>
    <t>Y-3 Upper</t>
  </si>
  <si>
    <t>Y-3 Lower</t>
  </si>
  <si>
    <t>Y-4 Upper</t>
  </si>
  <si>
    <t>Y-4 Lower</t>
  </si>
  <si>
    <t>Y-5 Upper</t>
  </si>
  <si>
    <t>Y-5 Lower</t>
  </si>
  <si>
    <t>Y-6 Upper</t>
  </si>
  <si>
    <t>Y-6 Lower</t>
  </si>
  <si>
    <t>Y-7 Upper</t>
  </si>
  <si>
    <t>Y-7 Lower</t>
  </si>
  <si>
    <t>Y-8 Upper</t>
  </si>
  <si>
    <t>Y-8 Lower</t>
  </si>
  <si>
    <t>Y-9 Upper</t>
  </si>
  <si>
    <t>Y-9 Lower</t>
  </si>
  <si>
    <t>Y-10 Upper</t>
  </si>
  <si>
    <t>Y-10 Lower</t>
  </si>
  <si>
    <t>Allowed forecast</t>
  </si>
  <si>
    <t>Graph plotting calcs only</t>
  </si>
  <si>
    <t>Input cells</t>
  </si>
  <si>
    <t>(keep within allowed forecast range)</t>
  </si>
  <si>
    <t>X axis has been fixed</t>
  </si>
  <si>
    <t>to show range 32 to 40 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</si>
</sst>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s>
  <fills count="14">
    <fill>
      <patternFill patternType="none"/>
    </fill>
    <fill>
      <patternFill patternType="gray125"/>
    </fill>
    <fill>
      <patternFill patternType="solid">
        <fgColor theme="8" tint="0.79998168889431442"/>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theme="2" tint="-0.499984740745262"/>
        <bgColor indexed="64"/>
      </patternFill>
    </fill>
    <fill>
      <patternFill patternType="solid">
        <fgColor theme="4" tint="0.79998168889431442"/>
        <bgColor indexed="64"/>
      </patternFill>
    </fill>
  </fills>
  <borders count="10">
    <border>
      <left/>
      <right/>
      <top/>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medium">
        <color rgb="FFFF0000"/>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1">
    <xf numFmtId="0" fontId="0" fillId="0" borderId="0"/>
  </cellStyleXfs>
  <cellXfs count="34">
    <xf numFmtId="0" fontId="0" fillId="0" borderId="0" xfId="0"/>
    <xf numFmtId="2" fontId="0" fillId="2" borderId="0" xfId="0" applyNumberFormat="1" applyFill="1"/>
    <xf numFmtId="0" fontId="0" fillId="3" borderId="0" xfId="0" applyFill="1"/>
    <xf numFmtId="2" fontId="0" fillId="3" borderId="0" xfId="0" applyNumberFormat="1" applyFill="1"/>
    <xf numFmtId="0" fontId="0" fillId="4" borderId="0" xfId="0" applyFill="1"/>
    <xf numFmtId="2" fontId="0" fillId="4" borderId="0" xfId="0" applyNumberFormat="1" applyFill="1"/>
    <xf numFmtId="2" fontId="0" fillId="5" borderId="0" xfId="0" applyNumberFormat="1" applyFill="1"/>
    <xf numFmtId="0" fontId="0" fillId="6" borderId="0" xfId="0" applyFill="1"/>
    <xf numFmtId="2" fontId="0" fillId="7" borderId="0" xfId="0" applyNumberFormat="1" applyFill="1"/>
    <xf numFmtId="0" fontId="1" fillId="6" borderId="0" xfId="0" applyFont="1" applyFill="1"/>
    <xf numFmtId="0" fontId="1" fillId="8" borderId="0" xfId="0" applyFont="1" applyFill="1"/>
    <xf numFmtId="2" fontId="1" fillId="5" borderId="0" xfId="0" applyNumberFormat="1" applyFont="1" applyFill="1"/>
    <xf numFmtId="2" fontId="0" fillId="8" borderId="0" xfId="0" applyNumberFormat="1" applyFill="1"/>
    <xf numFmtId="0" fontId="1" fillId="4" borderId="0" xfId="0" applyFont="1" applyFill="1"/>
    <xf numFmtId="2" fontId="1" fillId="10" borderId="1" xfId="0" applyNumberFormat="1" applyFont="1" applyFill="1" applyBorder="1"/>
    <xf numFmtId="2" fontId="0" fillId="9" borderId="2" xfId="0" applyNumberFormat="1" applyFill="1" applyBorder="1"/>
    <xf numFmtId="2" fontId="0" fillId="10" borderId="2" xfId="0" applyNumberFormat="1" applyFill="1" applyBorder="1"/>
    <xf numFmtId="2" fontId="0" fillId="10" borderId="3" xfId="0" applyNumberFormat="1" applyFill="1" applyBorder="1"/>
    <xf numFmtId="0" fontId="0" fillId="11" borderId="0" xfId="0" applyFill="1"/>
    <xf numFmtId="0" fontId="0" fillId="12" borderId="0" xfId="0" applyFill="1"/>
    <xf numFmtId="0" fontId="0" fillId="4" borderId="4" xfId="0" applyFill="1" applyBorder="1"/>
    <xf numFmtId="0" fontId="0" fillId="13" borderId="5" xfId="0" applyFill="1" applyBorder="1"/>
    <xf numFmtId="0" fontId="0" fillId="4" borderId="6" xfId="0" applyFill="1" applyBorder="1"/>
    <xf numFmtId="0" fontId="0" fillId="13" borderId="7" xfId="0" applyFill="1" applyBorder="1"/>
    <xf numFmtId="0" fontId="1" fillId="12" borderId="0" xfId="0" applyFont="1" applyFill="1"/>
    <xf numFmtId="0" fontId="1" fillId="11" borderId="0" xfId="0" applyFont="1" applyFill="1"/>
    <xf numFmtId="0" fontId="1" fillId="4" borderId="6" xfId="0" applyFont="1" applyFill="1" applyBorder="1"/>
    <xf numFmtId="0" fontId="1" fillId="13" borderId="7" xfId="0" applyFont="1" applyFill="1" applyBorder="1"/>
    <xf numFmtId="0" fontId="1" fillId="0" borderId="8" xfId="0" applyFont="1" applyBorder="1"/>
    <xf numFmtId="0" fontId="1" fillId="0" borderId="9" xfId="0" applyFont="1" applyBorder="1"/>
    <xf numFmtId="0" fontId="0" fillId="11" borderId="0" xfId="0" applyFont="1" applyFill="1"/>
    <xf numFmtId="2" fontId="1" fillId="11" borderId="0" xfId="0" applyNumberFormat="1" applyFont="1" applyFill="1"/>
    <xf numFmtId="2" fontId="0" fillId="11" borderId="0" xfId="0" applyNumberFormat="1" applyFill="1"/>
    <xf numFmtId="2" fontId="0" fillId="11" borderId="0" xfId="0" applyNumberFormat="1" applyFont="1" applyFill="1"/>
  </cellXfs>
  <cellStyles count="1">
    <cellStyle name="Normal" xfId="0" builtinId="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Path of 2033</a:t>
            </a:r>
            <a:r>
              <a:rPr lang="en-GB" baseline="0"/>
              <a:t> price forecast</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tx>
            <c:strRef>
              <c:f>Example!$F$4</c:f>
              <c:strCache>
                <c:ptCount val="1"/>
                <c:pt idx="0">
                  <c:v>Forecast</c:v>
                </c:pt>
              </c:strCache>
            </c:strRef>
          </c:tx>
          <c:spPr>
            <a:ln w="28575" cap="rnd">
              <a:solidFill>
                <a:schemeClr val="accent4"/>
              </a:solidFill>
              <a:prstDash val="sysDot"/>
              <a:round/>
            </a:ln>
            <a:effectLst/>
          </c:spPr>
          <c:marker>
            <c:symbol val="none"/>
          </c:marker>
          <c:cat>
            <c:numRef>
              <c:f>Example!$E$5:$E$14</c:f>
              <c:numCache>
                <c:formatCode>General</c:formatCode>
                <c:ptCount val="10"/>
                <c:pt idx="0">
                  <c:v>2023</c:v>
                </c:pt>
                <c:pt idx="1">
                  <c:v>2024</c:v>
                </c:pt>
                <c:pt idx="2">
                  <c:v>2025</c:v>
                </c:pt>
                <c:pt idx="3">
                  <c:v>2026</c:v>
                </c:pt>
                <c:pt idx="4">
                  <c:v>2027</c:v>
                </c:pt>
                <c:pt idx="5">
                  <c:v>2028</c:v>
                </c:pt>
                <c:pt idx="6">
                  <c:v>2029</c:v>
                </c:pt>
                <c:pt idx="7">
                  <c:v>2030</c:v>
                </c:pt>
                <c:pt idx="8">
                  <c:v>2031</c:v>
                </c:pt>
                <c:pt idx="9">
                  <c:v>2032</c:v>
                </c:pt>
              </c:numCache>
            </c:numRef>
          </c:cat>
          <c:val>
            <c:numRef>
              <c:f>Example!$F$5:$F$14</c:f>
              <c:numCache>
                <c:formatCode>0.00</c:formatCode>
                <c:ptCount val="10"/>
                <c:pt idx="0">
                  <c:v>34</c:v>
                </c:pt>
                <c:pt idx="1">
                  <c:v>35.5</c:v>
                </c:pt>
                <c:pt idx="2">
                  <c:v>36</c:v>
                </c:pt>
                <c:pt idx="3">
                  <c:v>37</c:v>
                </c:pt>
                <c:pt idx="4">
                  <c:v>37.5</c:v>
                </c:pt>
                <c:pt idx="5">
                  <c:v>25.5</c:v>
                </c:pt>
                <c:pt idx="6">
                  <c:v>31</c:v>
                </c:pt>
                <c:pt idx="7">
                  <c:v>32.5</c:v>
                </c:pt>
                <c:pt idx="8">
                  <c:v>32</c:v>
                </c:pt>
                <c:pt idx="9">
                  <c:v>31.5</c:v>
                </c:pt>
              </c:numCache>
            </c:numRef>
          </c:val>
          <c:smooth val="0"/>
          <c:extLst>
            <c:ext xmlns:c16="http://schemas.microsoft.com/office/drawing/2014/chart" uri="{C3380CC4-5D6E-409C-BE32-E72D297353CC}">
              <c16:uniqueId val="{00000001-A3A9-41D7-8A0E-0CDD9305A33C}"/>
            </c:ext>
          </c:extLst>
        </c:ser>
        <c:ser>
          <c:idx val="2"/>
          <c:order val="1"/>
          <c:tx>
            <c:strRef>
              <c:f>Example!$G$4</c:f>
              <c:strCache>
                <c:ptCount val="1"/>
                <c:pt idx="0">
                  <c:v>Constrained forecast</c:v>
                </c:pt>
              </c:strCache>
            </c:strRef>
          </c:tx>
          <c:spPr>
            <a:ln w="66675" cap="rnd">
              <a:solidFill>
                <a:schemeClr val="accent6"/>
              </a:solidFill>
              <a:prstDash val="sysDot"/>
              <a:round/>
            </a:ln>
            <a:effectLst/>
          </c:spPr>
          <c:marker>
            <c:symbol val="none"/>
          </c:marker>
          <c:cat>
            <c:numRef>
              <c:f>Example!$E$5:$E$14</c:f>
              <c:numCache>
                <c:formatCode>General</c:formatCode>
                <c:ptCount val="10"/>
                <c:pt idx="0">
                  <c:v>2023</c:v>
                </c:pt>
                <c:pt idx="1">
                  <c:v>2024</c:v>
                </c:pt>
                <c:pt idx="2">
                  <c:v>2025</c:v>
                </c:pt>
                <c:pt idx="3">
                  <c:v>2026</c:v>
                </c:pt>
                <c:pt idx="4">
                  <c:v>2027</c:v>
                </c:pt>
                <c:pt idx="5">
                  <c:v>2028</c:v>
                </c:pt>
                <c:pt idx="6">
                  <c:v>2029</c:v>
                </c:pt>
                <c:pt idx="7">
                  <c:v>2030</c:v>
                </c:pt>
                <c:pt idx="8">
                  <c:v>2031</c:v>
                </c:pt>
                <c:pt idx="9">
                  <c:v>2032</c:v>
                </c:pt>
              </c:numCache>
            </c:numRef>
          </c:cat>
          <c:val>
            <c:numRef>
              <c:f>Example!$G$5:$G$14</c:f>
              <c:numCache>
                <c:formatCode>0.00</c:formatCode>
                <c:ptCount val="10"/>
                <c:pt idx="0">
                  <c:v>34</c:v>
                </c:pt>
                <c:pt idx="1">
                  <c:v>35.5</c:v>
                </c:pt>
                <c:pt idx="2">
                  <c:v>36</c:v>
                </c:pt>
                <c:pt idx="3">
                  <c:v>36.5</c:v>
                </c:pt>
                <c:pt idx="4">
                  <c:v>36.5</c:v>
                </c:pt>
                <c:pt idx="5">
                  <c:v>35.75</c:v>
                </c:pt>
                <c:pt idx="6">
                  <c:v>35.75</c:v>
                </c:pt>
                <c:pt idx="7">
                  <c:v>35.75</c:v>
                </c:pt>
                <c:pt idx="8">
                  <c:v>35.75</c:v>
                </c:pt>
                <c:pt idx="9">
                  <c:v>35.75</c:v>
                </c:pt>
              </c:numCache>
            </c:numRef>
          </c:val>
          <c:smooth val="0"/>
          <c:extLst>
            <c:ext xmlns:c16="http://schemas.microsoft.com/office/drawing/2014/chart" uri="{C3380CC4-5D6E-409C-BE32-E72D297353CC}">
              <c16:uniqueId val="{00000002-A3A9-41D7-8A0E-0CDD9305A33C}"/>
            </c:ext>
          </c:extLst>
        </c:ser>
        <c:ser>
          <c:idx val="3"/>
          <c:order val="2"/>
          <c:tx>
            <c:strRef>
              <c:f>Example!$H$4</c:f>
              <c:strCache>
                <c:ptCount val="1"/>
                <c:pt idx="0">
                  <c:v>Low band</c:v>
                </c:pt>
              </c:strCache>
            </c:strRef>
          </c:tx>
          <c:spPr>
            <a:ln w="28575" cap="rnd">
              <a:solidFill>
                <a:schemeClr val="accent2"/>
              </a:solidFill>
              <a:prstDash val="sysDash"/>
              <a:round/>
            </a:ln>
            <a:effectLst/>
          </c:spPr>
          <c:marker>
            <c:symbol val="none"/>
          </c:marker>
          <c:cat>
            <c:numRef>
              <c:f>Example!$E$5:$E$14</c:f>
              <c:numCache>
                <c:formatCode>General</c:formatCode>
                <c:ptCount val="10"/>
                <c:pt idx="0">
                  <c:v>2023</c:v>
                </c:pt>
                <c:pt idx="1">
                  <c:v>2024</c:v>
                </c:pt>
                <c:pt idx="2">
                  <c:v>2025</c:v>
                </c:pt>
                <c:pt idx="3">
                  <c:v>2026</c:v>
                </c:pt>
                <c:pt idx="4">
                  <c:v>2027</c:v>
                </c:pt>
                <c:pt idx="5">
                  <c:v>2028</c:v>
                </c:pt>
                <c:pt idx="6">
                  <c:v>2029</c:v>
                </c:pt>
                <c:pt idx="7">
                  <c:v>2030</c:v>
                </c:pt>
                <c:pt idx="8">
                  <c:v>2031</c:v>
                </c:pt>
                <c:pt idx="9">
                  <c:v>2032</c:v>
                </c:pt>
              </c:numCache>
            </c:numRef>
          </c:cat>
          <c:val>
            <c:numRef>
              <c:f>Example!$H$5:$H$14</c:f>
              <c:numCache>
                <c:formatCode>0.00</c:formatCode>
                <c:ptCount val="10"/>
                <c:pt idx="0">
                  <c:v>31.5</c:v>
                </c:pt>
                <c:pt idx="1">
                  <c:v>33</c:v>
                </c:pt>
                <c:pt idx="2">
                  <c:v>34.75</c:v>
                </c:pt>
                <c:pt idx="3">
                  <c:v>35.25</c:v>
                </c:pt>
                <c:pt idx="4">
                  <c:v>35.75</c:v>
                </c:pt>
                <c:pt idx="5">
                  <c:v>35.75</c:v>
                </c:pt>
                <c:pt idx="6">
                  <c:v>35.75</c:v>
                </c:pt>
                <c:pt idx="7">
                  <c:v>35.75</c:v>
                </c:pt>
                <c:pt idx="8">
                  <c:v>35.75</c:v>
                </c:pt>
                <c:pt idx="9">
                  <c:v>35.75</c:v>
                </c:pt>
              </c:numCache>
            </c:numRef>
          </c:val>
          <c:smooth val="0"/>
          <c:extLst>
            <c:ext xmlns:c16="http://schemas.microsoft.com/office/drawing/2014/chart" uri="{C3380CC4-5D6E-409C-BE32-E72D297353CC}">
              <c16:uniqueId val="{00000003-A3A9-41D7-8A0E-0CDD9305A33C}"/>
            </c:ext>
          </c:extLst>
        </c:ser>
        <c:ser>
          <c:idx val="4"/>
          <c:order val="3"/>
          <c:tx>
            <c:strRef>
              <c:f>Example!$I$4</c:f>
              <c:strCache>
                <c:ptCount val="1"/>
                <c:pt idx="0">
                  <c:v>High band</c:v>
                </c:pt>
              </c:strCache>
            </c:strRef>
          </c:tx>
          <c:spPr>
            <a:ln w="28575" cap="rnd">
              <a:solidFill>
                <a:schemeClr val="accent5"/>
              </a:solidFill>
              <a:prstDash val="sysDash"/>
              <a:round/>
            </a:ln>
            <a:effectLst/>
          </c:spPr>
          <c:marker>
            <c:symbol val="none"/>
          </c:marker>
          <c:cat>
            <c:numRef>
              <c:f>Example!$E$5:$E$14</c:f>
              <c:numCache>
                <c:formatCode>General</c:formatCode>
                <c:ptCount val="10"/>
                <c:pt idx="0">
                  <c:v>2023</c:v>
                </c:pt>
                <c:pt idx="1">
                  <c:v>2024</c:v>
                </c:pt>
                <c:pt idx="2">
                  <c:v>2025</c:v>
                </c:pt>
                <c:pt idx="3">
                  <c:v>2026</c:v>
                </c:pt>
                <c:pt idx="4">
                  <c:v>2027</c:v>
                </c:pt>
                <c:pt idx="5">
                  <c:v>2028</c:v>
                </c:pt>
                <c:pt idx="6">
                  <c:v>2029</c:v>
                </c:pt>
                <c:pt idx="7">
                  <c:v>2030</c:v>
                </c:pt>
                <c:pt idx="8">
                  <c:v>2031</c:v>
                </c:pt>
                <c:pt idx="9">
                  <c:v>2032</c:v>
                </c:pt>
              </c:numCache>
            </c:numRef>
          </c:cat>
          <c:val>
            <c:numRef>
              <c:f>Example!$I$5:$I$14</c:f>
              <c:numCache>
                <c:formatCode>0.00</c:formatCode>
                <c:ptCount val="10"/>
                <c:pt idx="0">
                  <c:v>36.5</c:v>
                </c:pt>
                <c:pt idx="1">
                  <c:v>36.5</c:v>
                </c:pt>
                <c:pt idx="2">
                  <c:v>36.5</c:v>
                </c:pt>
                <c:pt idx="3">
                  <c:v>36.5</c:v>
                </c:pt>
                <c:pt idx="4">
                  <c:v>36.5</c:v>
                </c:pt>
                <c:pt idx="5">
                  <c:v>36.5</c:v>
                </c:pt>
                <c:pt idx="6">
                  <c:v>36</c:v>
                </c:pt>
                <c:pt idx="7">
                  <c:v>36</c:v>
                </c:pt>
                <c:pt idx="8">
                  <c:v>35.75</c:v>
                </c:pt>
                <c:pt idx="9">
                  <c:v>35.75</c:v>
                </c:pt>
              </c:numCache>
            </c:numRef>
          </c:val>
          <c:smooth val="0"/>
          <c:extLst>
            <c:ext xmlns:c16="http://schemas.microsoft.com/office/drawing/2014/chart" uri="{C3380CC4-5D6E-409C-BE32-E72D297353CC}">
              <c16:uniqueId val="{00000004-A3A9-41D7-8A0E-0CDD9305A33C}"/>
            </c:ext>
          </c:extLst>
        </c:ser>
        <c:dLbls>
          <c:showLegendKey val="0"/>
          <c:showVal val="0"/>
          <c:showCatName val="0"/>
          <c:showSerName val="0"/>
          <c:showPercent val="0"/>
          <c:showBubbleSize val="0"/>
        </c:dLbls>
        <c:smooth val="0"/>
        <c:axId val="1498214047"/>
        <c:axId val="1439339135"/>
      </c:lineChart>
      <c:catAx>
        <c:axId val="1498214047"/>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Year forecast is made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39339135"/>
        <c:crosses val="autoZero"/>
        <c:auto val="1"/>
        <c:lblAlgn val="ctr"/>
        <c:lblOffset val="100"/>
        <c:noMultiLvlLbl val="0"/>
      </c:catAx>
      <c:valAx>
        <c:axId val="1439339135"/>
        <c:scaling>
          <c:orientation val="minMax"/>
          <c:min val="2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98214047"/>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Building up the forecast and limits for Year</a:t>
            </a:r>
            <a:r>
              <a:rPr lang="en-GB" baseline="0"/>
              <a:t> Y</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3840524418104089E-2"/>
          <c:y val="7.1526371613152062E-2"/>
          <c:w val="0.9350024029755899"/>
          <c:h val="0.88373682823925281"/>
        </c:manualLayout>
      </c:layout>
      <c:lineChart>
        <c:grouping val="standard"/>
        <c:varyColors val="0"/>
        <c:ser>
          <c:idx val="0"/>
          <c:order val="0"/>
          <c:tx>
            <c:strRef>
              <c:f>'How it builds up'!$F$7</c:f>
              <c:strCache>
                <c:ptCount val="1"/>
                <c:pt idx="0">
                  <c:v>Lower</c:v>
                </c:pt>
              </c:strCache>
            </c:strRef>
          </c:tx>
          <c:spPr>
            <a:ln w="28575" cap="rnd">
              <a:noFill/>
              <a:round/>
            </a:ln>
            <a:effectLst/>
          </c:spPr>
          <c:marker>
            <c:symbol val="circle"/>
            <c:size val="5"/>
            <c:spPr>
              <a:solidFill>
                <a:schemeClr val="accent1"/>
              </a:solidFill>
              <a:ln w="9525">
                <a:solidFill>
                  <a:schemeClr val="accent1"/>
                </a:solidFill>
              </a:ln>
              <a:effectLst/>
            </c:spPr>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up'!$F$8:$F$17</c:f>
              <c:numCache>
                <c:formatCode>General</c:formatCode>
                <c:ptCount val="10"/>
                <c:pt idx="0">
                  <c:v>31.5</c:v>
                </c:pt>
                <c:pt idx="1">
                  <c:v>33</c:v>
                </c:pt>
                <c:pt idx="2">
                  <c:v>34.75</c:v>
                </c:pt>
                <c:pt idx="3">
                  <c:v>35.25</c:v>
                </c:pt>
                <c:pt idx="4">
                  <c:v>35.75</c:v>
                </c:pt>
                <c:pt idx="5">
                  <c:v>35</c:v>
                </c:pt>
                <c:pt idx="6">
                  <c:v>35.5</c:v>
                </c:pt>
                <c:pt idx="7">
                  <c:v>35.5</c:v>
                </c:pt>
                <c:pt idx="8">
                  <c:v>35.75</c:v>
                </c:pt>
                <c:pt idx="9">
                  <c:v>35.75</c:v>
                </c:pt>
              </c:numCache>
            </c:numRef>
          </c:val>
          <c:smooth val="0"/>
          <c:extLst>
            <c:ext xmlns:c16="http://schemas.microsoft.com/office/drawing/2014/chart" uri="{C3380CC4-5D6E-409C-BE32-E72D297353CC}">
              <c16:uniqueId val="{00000000-9D8F-4598-A678-3EDFA7DF6B1A}"/>
            </c:ext>
          </c:extLst>
        </c:ser>
        <c:ser>
          <c:idx val="1"/>
          <c:order val="1"/>
          <c:tx>
            <c:strRef>
              <c:f>'How it builds up'!$G$7</c:f>
              <c:strCache>
                <c:ptCount val="1"/>
                <c:pt idx="0">
                  <c:v>Forecast</c:v>
                </c:pt>
              </c:strCache>
            </c:strRef>
          </c:tx>
          <c:spPr>
            <a:ln w="28575" cap="rnd">
              <a:solidFill>
                <a:schemeClr val="accent6"/>
              </a:solidFill>
              <a:prstDash val="solid"/>
              <a:round/>
            </a:ln>
            <a:effectLst/>
          </c:spPr>
          <c:marker>
            <c:symbol val="square"/>
            <c:size val="5"/>
            <c:spPr>
              <a:solidFill>
                <a:schemeClr val="accent6"/>
              </a:solidFill>
              <a:ln w="9525">
                <a:solidFill>
                  <a:schemeClr val="accent6"/>
                </a:solidFill>
              </a:ln>
              <a:effectLst/>
            </c:spPr>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up'!$G$8:$G$17</c:f>
              <c:numCache>
                <c:formatCode>General</c:formatCode>
                <c:ptCount val="10"/>
                <c:pt idx="0">
                  <c:v>34</c:v>
                </c:pt>
                <c:pt idx="1">
                  <c:v>35.5</c:v>
                </c:pt>
                <c:pt idx="2">
                  <c:v>36</c:v>
                </c:pt>
                <c:pt idx="3">
                  <c:v>36.5</c:v>
                </c:pt>
                <c:pt idx="4">
                  <c:v>36.5</c:v>
                </c:pt>
                <c:pt idx="5">
                  <c:v>35.75</c:v>
                </c:pt>
                <c:pt idx="6">
                  <c:v>35.75</c:v>
                </c:pt>
                <c:pt idx="7">
                  <c:v>35.75</c:v>
                </c:pt>
                <c:pt idx="8">
                  <c:v>35.75</c:v>
                </c:pt>
                <c:pt idx="9">
                  <c:v>35.75</c:v>
                </c:pt>
              </c:numCache>
            </c:numRef>
          </c:val>
          <c:smooth val="0"/>
          <c:extLst>
            <c:ext xmlns:c16="http://schemas.microsoft.com/office/drawing/2014/chart" uri="{C3380CC4-5D6E-409C-BE32-E72D297353CC}">
              <c16:uniqueId val="{00000001-9D8F-4598-A678-3EDFA7DF6B1A}"/>
            </c:ext>
          </c:extLst>
        </c:ser>
        <c:ser>
          <c:idx val="2"/>
          <c:order val="2"/>
          <c:tx>
            <c:strRef>
              <c:f>'How it builds up'!$H$7</c:f>
              <c:strCache>
                <c:ptCount val="1"/>
                <c:pt idx="0">
                  <c:v>Upper</c:v>
                </c:pt>
              </c:strCache>
            </c:strRef>
          </c:tx>
          <c:spPr>
            <a:ln w="28575" cap="rnd">
              <a:noFill/>
              <a:round/>
            </a:ln>
            <a:effectLst/>
          </c:spPr>
          <c:marker>
            <c:symbol val="circle"/>
            <c:size val="5"/>
            <c:spPr>
              <a:solidFill>
                <a:srgbClr val="FF0000"/>
              </a:solidFill>
              <a:ln w="9525">
                <a:solidFill>
                  <a:srgbClr val="FF0000"/>
                </a:solidFill>
              </a:ln>
              <a:effectLst/>
            </c:spPr>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up'!$H$8:$H$17</c:f>
              <c:numCache>
                <c:formatCode>General</c:formatCode>
                <c:ptCount val="10"/>
                <c:pt idx="0">
                  <c:v>36.5</c:v>
                </c:pt>
                <c:pt idx="1">
                  <c:v>38</c:v>
                </c:pt>
                <c:pt idx="2">
                  <c:v>37.25</c:v>
                </c:pt>
                <c:pt idx="3">
                  <c:v>37.75</c:v>
                </c:pt>
                <c:pt idx="4">
                  <c:v>37.25</c:v>
                </c:pt>
                <c:pt idx="5">
                  <c:v>36.5</c:v>
                </c:pt>
                <c:pt idx="6">
                  <c:v>36</c:v>
                </c:pt>
                <c:pt idx="7">
                  <c:v>36</c:v>
                </c:pt>
                <c:pt idx="8">
                  <c:v>35.75</c:v>
                </c:pt>
                <c:pt idx="9">
                  <c:v>35.75</c:v>
                </c:pt>
              </c:numCache>
            </c:numRef>
          </c:val>
          <c:smooth val="0"/>
          <c:extLst>
            <c:ext xmlns:c16="http://schemas.microsoft.com/office/drawing/2014/chart" uri="{C3380CC4-5D6E-409C-BE32-E72D297353CC}">
              <c16:uniqueId val="{00000002-9D8F-4598-A678-3EDFA7DF6B1A}"/>
            </c:ext>
          </c:extLst>
        </c:ser>
        <c:ser>
          <c:idx val="3"/>
          <c:order val="3"/>
          <c:tx>
            <c:strRef>
              <c:f>'How it builds up'!$I$7</c:f>
              <c:strCache>
                <c:ptCount val="1"/>
              </c:strCache>
            </c:strRef>
          </c:tx>
          <c:spPr>
            <a:ln w="28575" cap="rnd">
              <a:solidFill>
                <a:schemeClr val="accent1"/>
              </a:solidFill>
              <a:prstDash val="sysDot"/>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up'!$I$8:$I$17</c:f>
              <c:numCache>
                <c:formatCode>General</c:formatCode>
                <c:ptCount val="10"/>
                <c:pt idx="0">
                  <c:v>31.5</c:v>
                </c:pt>
                <c:pt idx="1">
                  <c:v>31.5</c:v>
                </c:pt>
                <c:pt idx="2">
                  <c:v>31.5</c:v>
                </c:pt>
                <c:pt idx="3">
                  <c:v>31.5</c:v>
                </c:pt>
                <c:pt idx="4">
                  <c:v>31.5</c:v>
                </c:pt>
                <c:pt idx="5">
                  <c:v>31.5</c:v>
                </c:pt>
                <c:pt idx="6">
                  <c:v>31.5</c:v>
                </c:pt>
                <c:pt idx="7">
                  <c:v>31.5</c:v>
                </c:pt>
                <c:pt idx="8">
                  <c:v>31.5</c:v>
                </c:pt>
                <c:pt idx="9">
                  <c:v>31.5</c:v>
                </c:pt>
              </c:numCache>
            </c:numRef>
          </c:val>
          <c:smooth val="0"/>
          <c:extLst>
            <c:ext xmlns:c16="http://schemas.microsoft.com/office/drawing/2014/chart" uri="{C3380CC4-5D6E-409C-BE32-E72D297353CC}">
              <c16:uniqueId val="{00000003-9D8F-4598-A678-3EDFA7DF6B1A}"/>
            </c:ext>
          </c:extLst>
        </c:ser>
        <c:ser>
          <c:idx val="4"/>
          <c:order val="4"/>
          <c:tx>
            <c:strRef>
              <c:f>'How it builds up'!$J$7</c:f>
              <c:strCache>
                <c:ptCount val="1"/>
              </c:strCache>
            </c:strRef>
          </c:tx>
          <c:spPr>
            <a:ln w="28575" cap="rnd">
              <a:solidFill>
                <a:srgbClr val="FF0000"/>
              </a:solidFill>
              <a:prstDash val="sysDot"/>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up'!$J$8:$J$17</c:f>
              <c:numCache>
                <c:formatCode>General</c:formatCode>
                <c:ptCount val="10"/>
                <c:pt idx="0">
                  <c:v>36.5</c:v>
                </c:pt>
                <c:pt idx="1">
                  <c:v>36.5</c:v>
                </c:pt>
                <c:pt idx="2">
                  <c:v>36.5</c:v>
                </c:pt>
                <c:pt idx="3">
                  <c:v>36.5</c:v>
                </c:pt>
                <c:pt idx="4">
                  <c:v>36.5</c:v>
                </c:pt>
                <c:pt idx="5">
                  <c:v>36.5</c:v>
                </c:pt>
                <c:pt idx="6">
                  <c:v>36.5</c:v>
                </c:pt>
                <c:pt idx="7">
                  <c:v>36.5</c:v>
                </c:pt>
                <c:pt idx="8">
                  <c:v>36.5</c:v>
                </c:pt>
                <c:pt idx="9">
                  <c:v>36.5</c:v>
                </c:pt>
              </c:numCache>
            </c:numRef>
          </c:val>
          <c:smooth val="0"/>
          <c:extLst>
            <c:ext xmlns:c16="http://schemas.microsoft.com/office/drawing/2014/chart" uri="{C3380CC4-5D6E-409C-BE32-E72D297353CC}">
              <c16:uniqueId val="{00000004-9D8F-4598-A678-3EDFA7DF6B1A}"/>
            </c:ext>
          </c:extLst>
        </c:ser>
        <c:ser>
          <c:idx val="5"/>
          <c:order val="5"/>
          <c:tx>
            <c:strRef>
              <c:f>'How it builds up'!$K$7</c:f>
              <c:strCache>
                <c:ptCount val="1"/>
              </c:strCache>
            </c:strRef>
          </c:tx>
          <c:spPr>
            <a:ln w="28575" cap="rnd">
              <a:solidFill>
                <a:schemeClr val="accent1"/>
              </a:solidFill>
              <a:prstDash val="sysDot"/>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up'!$K$8:$K$17</c:f>
              <c:numCache>
                <c:formatCode>General</c:formatCode>
                <c:ptCount val="10"/>
                <c:pt idx="1">
                  <c:v>33</c:v>
                </c:pt>
                <c:pt idx="2">
                  <c:v>33</c:v>
                </c:pt>
                <c:pt idx="3">
                  <c:v>33</c:v>
                </c:pt>
                <c:pt idx="4">
                  <c:v>33</c:v>
                </c:pt>
                <c:pt idx="5">
                  <c:v>33</c:v>
                </c:pt>
                <c:pt idx="6">
                  <c:v>33</c:v>
                </c:pt>
                <c:pt idx="7">
                  <c:v>33</c:v>
                </c:pt>
                <c:pt idx="8">
                  <c:v>33</c:v>
                </c:pt>
                <c:pt idx="9">
                  <c:v>33</c:v>
                </c:pt>
              </c:numCache>
            </c:numRef>
          </c:val>
          <c:smooth val="0"/>
          <c:extLst>
            <c:ext xmlns:c16="http://schemas.microsoft.com/office/drawing/2014/chart" uri="{C3380CC4-5D6E-409C-BE32-E72D297353CC}">
              <c16:uniqueId val="{00000005-9D8F-4598-A678-3EDFA7DF6B1A}"/>
            </c:ext>
          </c:extLst>
        </c:ser>
        <c:ser>
          <c:idx val="6"/>
          <c:order val="6"/>
          <c:tx>
            <c:strRef>
              <c:f>'How it builds up'!$L$7</c:f>
              <c:strCache>
                <c:ptCount val="1"/>
              </c:strCache>
            </c:strRef>
          </c:tx>
          <c:spPr>
            <a:ln w="28575" cap="rnd">
              <a:solidFill>
                <a:srgbClr val="FF0000"/>
              </a:solidFill>
              <a:prstDash val="sysDot"/>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up'!$L$8:$L$17</c:f>
              <c:numCache>
                <c:formatCode>General</c:formatCode>
                <c:ptCount val="10"/>
                <c:pt idx="1">
                  <c:v>38</c:v>
                </c:pt>
                <c:pt idx="2">
                  <c:v>38</c:v>
                </c:pt>
                <c:pt idx="3">
                  <c:v>38</c:v>
                </c:pt>
                <c:pt idx="4">
                  <c:v>38</c:v>
                </c:pt>
                <c:pt idx="5">
                  <c:v>38</c:v>
                </c:pt>
                <c:pt idx="6">
                  <c:v>38</c:v>
                </c:pt>
                <c:pt idx="7">
                  <c:v>38</c:v>
                </c:pt>
                <c:pt idx="8">
                  <c:v>38</c:v>
                </c:pt>
                <c:pt idx="9">
                  <c:v>38</c:v>
                </c:pt>
              </c:numCache>
            </c:numRef>
          </c:val>
          <c:smooth val="0"/>
          <c:extLst>
            <c:ext xmlns:c16="http://schemas.microsoft.com/office/drawing/2014/chart" uri="{C3380CC4-5D6E-409C-BE32-E72D297353CC}">
              <c16:uniqueId val="{00000006-9D8F-4598-A678-3EDFA7DF6B1A}"/>
            </c:ext>
          </c:extLst>
        </c:ser>
        <c:ser>
          <c:idx val="7"/>
          <c:order val="7"/>
          <c:tx>
            <c:strRef>
              <c:f>'How it builds up'!$M$7</c:f>
              <c:strCache>
                <c:ptCount val="1"/>
              </c:strCache>
            </c:strRef>
          </c:tx>
          <c:spPr>
            <a:ln w="28575" cap="rnd">
              <a:solidFill>
                <a:schemeClr val="accent1"/>
              </a:solidFill>
              <a:prstDash val="sysDot"/>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up'!$M$8:$M$17</c:f>
              <c:numCache>
                <c:formatCode>General</c:formatCode>
                <c:ptCount val="10"/>
                <c:pt idx="2">
                  <c:v>34.75</c:v>
                </c:pt>
                <c:pt idx="3">
                  <c:v>34.75</c:v>
                </c:pt>
                <c:pt idx="4">
                  <c:v>34.75</c:v>
                </c:pt>
                <c:pt idx="5">
                  <c:v>34.75</c:v>
                </c:pt>
                <c:pt idx="6">
                  <c:v>34.75</c:v>
                </c:pt>
                <c:pt idx="7">
                  <c:v>34.75</c:v>
                </c:pt>
                <c:pt idx="8">
                  <c:v>34.75</c:v>
                </c:pt>
                <c:pt idx="9">
                  <c:v>34.75</c:v>
                </c:pt>
              </c:numCache>
            </c:numRef>
          </c:val>
          <c:smooth val="0"/>
          <c:extLst>
            <c:ext xmlns:c16="http://schemas.microsoft.com/office/drawing/2014/chart" uri="{C3380CC4-5D6E-409C-BE32-E72D297353CC}">
              <c16:uniqueId val="{00000007-9D8F-4598-A678-3EDFA7DF6B1A}"/>
            </c:ext>
          </c:extLst>
        </c:ser>
        <c:ser>
          <c:idx val="8"/>
          <c:order val="8"/>
          <c:tx>
            <c:strRef>
              <c:f>'How it builds up'!$N$7</c:f>
              <c:strCache>
                <c:ptCount val="1"/>
              </c:strCache>
            </c:strRef>
          </c:tx>
          <c:spPr>
            <a:ln w="28575" cap="rnd">
              <a:solidFill>
                <a:srgbClr val="FF0000"/>
              </a:solidFill>
              <a:prstDash val="sysDot"/>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up'!$N$8:$N$17</c:f>
              <c:numCache>
                <c:formatCode>General</c:formatCode>
                <c:ptCount val="10"/>
                <c:pt idx="2">
                  <c:v>37.25</c:v>
                </c:pt>
                <c:pt idx="3">
                  <c:v>37.25</c:v>
                </c:pt>
                <c:pt idx="4">
                  <c:v>37.25</c:v>
                </c:pt>
                <c:pt idx="5">
                  <c:v>37.25</c:v>
                </c:pt>
                <c:pt idx="6">
                  <c:v>37.25</c:v>
                </c:pt>
                <c:pt idx="7">
                  <c:v>37.25</c:v>
                </c:pt>
                <c:pt idx="8">
                  <c:v>37.25</c:v>
                </c:pt>
                <c:pt idx="9">
                  <c:v>37.25</c:v>
                </c:pt>
              </c:numCache>
            </c:numRef>
          </c:val>
          <c:smooth val="0"/>
          <c:extLst>
            <c:ext xmlns:c16="http://schemas.microsoft.com/office/drawing/2014/chart" uri="{C3380CC4-5D6E-409C-BE32-E72D297353CC}">
              <c16:uniqueId val="{00000008-9D8F-4598-A678-3EDFA7DF6B1A}"/>
            </c:ext>
          </c:extLst>
        </c:ser>
        <c:ser>
          <c:idx val="9"/>
          <c:order val="9"/>
          <c:tx>
            <c:strRef>
              <c:f>'How it builds up'!$O$7</c:f>
              <c:strCache>
                <c:ptCount val="1"/>
              </c:strCache>
            </c:strRef>
          </c:tx>
          <c:spPr>
            <a:ln w="28575" cap="rnd">
              <a:solidFill>
                <a:schemeClr val="accent1"/>
              </a:solidFill>
              <a:prstDash val="sysDot"/>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up'!$O$8:$O$17</c:f>
              <c:numCache>
                <c:formatCode>General</c:formatCode>
                <c:ptCount val="10"/>
                <c:pt idx="3">
                  <c:v>35.25</c:v>
                </c:pt>
                <c:pt idx="4">
                  <c:v>35.25</c:v>
                </c:pt>
                <c:pt idx="5">
                  <c:v>35.25</c:v>
                </c:pt>
                <c:pt idx="6">
                  <c:v>35.25</c:v>
                </c:pt>
                <c:pt idx="7">
                  <c:v>35.25</c:v>
                </c:pt>
                <c:pt idx="8">
                  <c:v>35.25</c:v>
                </c:pt>
                <c:pt idx="9">
                  <c:v>35.25</c:v>
                </c:pt>
              </c:numCache>
            </c:numRef>
          </c:val>
          <c:smooth val="0"/>
          <c:extLst>
            <c:ext xmlns:c16="http://schemas.microsoft.com/office/drawing/2014/chart" uri="{C3380CC4-5D6E-409C-BE32-E72D297353CC}">
              <c16:uniqueId val="{00000009-9D8F-4598-A678-3EDFA7DF6B1A}"/>
            </c:ext>
          </c:extLst>
        </c:ser>
        <c:ser>
          <c:idx val="10"/>
          <c:order val="10"/>
          <c:tx>
            <c:strRef>
              <c:f>'How it builds up'!$P$7</c:f>
              <c:strCache>
                <c:ptCount val="1"/>
              </c:strCache>
            </c:strRef>
          </c:tx>
          <c:spPr>
            <a:ln w="28575" cap="rnd">
              <a:solidFill>
                <a:srgbClr val="FF0000"/>
              </a:solidFill>
              <a:prstDash val="sysDot"/>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up'!$P$8:$P$17</c:f>
              <c:numCache>
                <c:formatCode>General</c:formatCode>
                <c:ptCount val="10"/>
                <c:pt idx="3">
                  <c:v>37.75</c:v>
                </c:pt>
                <c:pt idx="4">
                  <c:v>37.75</c:v>
                </c:pt>
                <c:pt idx="5">
                  <c:v>37.75</c:v>
                </c:pt>
                <c:pt idx="6">
                  <c:v>37.75</c:v>
                </c:pt>
                <c:pt idx="7">
                  <c:v>37.75</c:v>
                </c:pt>
                <c:pt idx="8">
                  <c:v>37.75</c:v>
                </c:pt>
                <c:pt idx="9">
                  <c:v>37.75</c:v>
                </c:pt>
              </c:numCache>
            </c:numRef>
          </c:val>
          <c:smooth val="0"/>
          <c:extLst>
            <c:ext xmlns:c16="http://schemas.microsoft.com/office/drawing/2014/chart" uri="{C3380CC4-5D6E-409C-BE32-E72D297353CC}">
              <c16:uniqueId val="{0000000A-9D8F-4598-A678-3EDFA7DF6B1A}"/>
            </c:ext>
          </c:extLst>
        </c:ser>
        <c:ser>
          <c:idx val="11"/>
          <c:order val="11"/>
          <c:tx>
            <c:strRef>
              <c:f>'How it builds up'!$Q$7</c:f>
              <c:strCache>
                <c:ptCount val="1"/>
              </c:strCache>
            </c:strRef>
          </c:tx>
          <c:spPr>
            <a:ln w="28575" cap="rnd">
              <a:solidFill>
                <a:schemeClr val="accent1"/>
              </a:solidFill>
              <a:prstDash val="sysDot"/>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up'!$Q$8:$Q$17</c:f>
              <c:numCache>
                <c:formatCode>General</c:formatCode>
                <c:ptCount val="10"/>
                <c:pt idx="4">
                  <c:v>35.75</c:v>
                </c:pt>
                <c:pt idx="5">
                  <c:v>35.75</c:v>
                </c:pt>
                <c:pt idx="6">
                  <c:v>35.75</c:v>
                </c:pt>
                <c:pt idx="7">
                  <c:v>35.75</c:v>
                </c:pt>
                <c:pt idx="8">
                  <c:v>35.75</c:v>
                </c:pt>
                <c:pt idx="9">
                  <c:v>35.75</c:v>
                </c:pt>
              </c:numCache>
            </c:numRef>
          </c:val>
          <c:smooth val="0"/>
          <c:extLst>
            <c:ext xmlns:c16="http://schemas.microsoft.com/office/drawing/2014/chart" uri="{C3380CC4-5D6E-409C-BE32-E72D297353CC}">
              <c16:uniqueId val="{0000000B-9D8F-4598-A678-3EDFA7DF6B1A}"/>
            </c:ext>
          </c:extLst>
        </c:ser>
        <c:ser>
          <c:idx val="12"/>
          <c:order val="12"/>
          <c:tx>
            <c:strRef>
              <c:f>'How it builds up'!$R$7</c:f>
              <c:strCache>
                <c:ptCount val="1"/>
              </c:strCache>
            </c:strRef>
          </c:tx>
          <c:spPr>
            <a:ln w="28575" cap="rnd">
              <a:solidFill>
                <a:srgbClr val="FF0000"/>
              </a:solidFill>
              <a:prstDash val="sysDot"/>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up'!$R$8:$R$17</c:f>
              <c:numCache>
                <c:formatCode>General</c:formatCode>
                <c:ptCount val="10"/>
                <c:pt idx="4">
                  <c:v>37.25</c:v>
                </c:pt>
                <c:pt idx="5">
                  <c:v>37.25</c:v>
                </c:pt>
                <c:pt idx="6">
                  <c:v>37.25</c:v>
                </c:pt>
                <c:pt idx="7">
                  <c:v>37.25</c:v>
                </c:pt>
                <c:pt idx="8">
                  <c:v>37.25</c:v>
                </c:pt>
                <c:pt idx="9">
                  <c:v>37.25</c:v>
                </c:pt>
              </c:numCache>
            </c:numRef>
          </c:val>
          <c:smooth val="0"/>
          <c:extLst>
            <c:ext xmlns:c16="http://schemas.microsoft.com/office/drawing/2014/chart" uri="{C3380CC4-5D6E-409C-BE32-E72D297353CC}">
              <c16:uniqueId val="{0000000C-9D8F-4598-A678-3EDFA7DF6B1A}"/>
            </c:ext>
          </c:extLst>
        </c:ser>
        <c:ser>
          <c:idx val="13"/>
          <c:order val="13"/>
          <c:tx>
            <c:strRef>
              <c:f>'How it builds up'!$S$7</c:f>
              <c:strCache>
                <c:ptCount val="1"/>
              </c:strCache>
            </c:strRef>
          </c:tx>
          <c:spPr>
            <a:ln w="28575" cap="rnd">
              <a:solidFill>
                <a:schemeClr val="accent1"/>
              </a:solidFill>
              <a:prstDash val="sysDot"/>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up'!$S$8:$S$17</c:f>
              <c:numCache>
                <c:formatCode>General</c:formatCode>
                <c:ptCount val="10"/>
                <c:pt idx="5">
                  <c:v>35</c:v>
                </c:pt>
                <c:pt idx="6">
                  <c:v>35</c:v>
                </c:pt>
                <c:pt idx="7">
                  <c:v>35</c:v>
                </c:pt>
                <c:pt idx="8">
                  <c:v>35</c:v>
                </c:pt>
                <c:pt idx="9">
                  <c:v>35</c:v>
                </c:pt>
              </c:numCache>
            </c:numRef>
          </c:val>
          <c:smooth val="0"/>
          <c:extLst>
            <c:ext xmlns:c16="http://schemas.microsoft.com/office/drawing/2014/chart" uri="{C3380CC4-5D6E-409C-BE32-E72D297353CC}">
              <c16:uniqueId val="{0000000D-9D8F-4598-A678-3EDFA7DF6B1A}"/>
            </c:ext>
          </c:extLst>
        </c:ser>
        <c:ser>
          <c:idx val="14"/>
          <c:order val="14"/>
          <c:tx>
            <c:strRef>
              <c:f>'How it builds up'!$T$7</c:f>
              <c:strCache>
                <c:ptCount val="1"/>
              </c:strCache>
            </c:strRef>
          </c:tx>
          <c:spPr>
            <a:ln w="28575" cap="rnd">
              <a:solidFill>
                <a:srgbClr val="FF0000"/>
              </a:solidFill>
              <a:prstDash val="sysDot"/>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up'!$T$8:$T$17</c:f>
              <c:numCache>
                <c:formatCode>General</c:formatCode>
                <c:ptCount val="10"/>
                <c:pt idx="5">
                  <c:v>36.5</c:v>
                </c:pt>
                <c:pt idx="6">
                  <c:v>36.5</c:v>
                </c:pt>
                <c:pt idx="7">
                  <c:v>36.5</c:v>
                </c:pt>
                <c:pt idx="8">
                  <c:v>36.5</c:v>
                </c:pt>
                <c:pt idx="9">
                  <c:v>36.5</c:v>
                </c:pt>
              </c:numCache>
            </c:numRef>
          </c:val>
          <c:smooth val="0"/>
          <c:extLst>
            <c:ext xmlns:c16="http://schemas.microsoft.com/office/drawing/2014/chart" uri="{C3380CC4-5D6E-409C-BE32-E72D297353CC}">
              <c16:uniqueId val="{0000000E-9D8F-4598-A678-3EDFA7DF6B1A}"/>
            </c:ext>
          </c:extLst>
        </c:ser>
        <c:ser>
          <c:idx val="15"/>
          <c:order val="15"/>
          <c:tx>
            <c:strRef>
              <c:f>'How it builds up'!$U$7</c:f>
              <c:strCache>
                <c:ptCount val="1"/>
              </c:strCache>
            </c:strRef>
          </c:tx>
          <c:spPr>
            <a:ln w="28575" cap="rnd">
              <a:solidFill>
                <a:schemeClr val="accent1"/>
              </a:solidFill>
              <a:prstDash val="sysDot"/>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up'!$U$8:$U$17</c:f>
              <c:numCache>
                <c:formatCode>General</c:formatCode>
                <c:ptCount val="10"/>
                <c:pt idx="6">
                  <c:v>35.5</c:v>
                </c:pt>
                <c:pt idx="7">
                  <c:v>35.5</c:v>
                </c:pt>
                <c:pt idx="8">
                  <c:v>35.5</c:v>
                </c:pt>
                <c:pt idx="9">
                  <c:v>35.5</c:v>
                </c:pt>
              </c:numCache>
            </c:numRef>
          </c:val>
          <c:smooth val="0"/>
          <c:extLst>
            <c:ext xmlns:c16="http://schemas.microsoft.com/office/drawing/2014/chart" uri="{C3380CC4-5D6E-409C-BE32-E72D297353CC}">
              <c16:uniqueId val="{0000000F-9D8F-4598-A678-3EDFA7DF6B1A}"/>
            </c:ext>
          </c:extLst>
        </c:ser>
        <c:ser>
          <c:idx val="16"/>
          <c:order val="16"/>
          <c:tx>
            <c:strRef>
              <c:f>'How it builds up'!$V$7</c:f>
              <c:strCache>
                <c:ptCount val="1"/>
              </c:strCache>
            </c:strRef>
          </c:tx>
          <c:spPr>
            <a:ln w="28575" cap="rnd">
              <a:solidFill>
                <a:srgbClr val="FF0000"/>
              </a:solidFill>
              <a:prstDash val="sysDot"/>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up'!$V$8:$V$17</c:f>
              <c:numCache>
                <c:formatCode>General</c:formatCode>
                <c:ptCount val="10"/>
                <c:pt idx="6">
                  <c:v>36</c:v>
                </c:pt>
                <c:pt idx="7">
                  <c:v>36</c:v>
                </c:pt>
                <c:pt idx="8">
                  <c:v>36</c:v>
                </c:pt>
                <c:pt idx="9">
                  <c:v>36</c:v>
                </c:pt>
              </c:numCache>
            </c:numRef>
          </c:val>
          <c:smooth val="0"/>
          <c:extLst>
            <c:ext xmlns:c16="http://schemas.microsoft.com/office/drawing/2014/chart" uri="{C3380CC4-5D6E-409C-BE32-E72D297353CC}">
              <c16:uniqueId val="{00000010-9D8F-4598-A678-3EDFA7DF6B1A}"/>
            </c:ext>
          </c:extLst>
        </c:ser>
        <c:ser>
          <c:idx val="17"/>
          <c:order val="17"/>
          <c:tx>
            <c:strRef>
              <c:f>'How it builds up'!$W$7</c:f>
              <c:strCache>
                <c:ptCount val="1"/>
              </c:strCache>
            </c:strRef>
          </c:tx>
          <c:spPr>
            <a:ln w="28575" cap="rnd">
              <a:solidFill>
                <a:schemeClr val="accent1"/>
              </a:solidFill>
              <a:prstDash val="sysDot"/>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up'!$W$8:$W$17</c:f>
              <c:numCache>
                <c:formatCode>General</c:formatCode>
                <c:ptCount val="10"/>
                <c:pt idx="7">
                  <c:v>35.5</c:v>
                </c:pt>
                <c:pt idx="8">
                  <c:v>35.5</c:v>
                </c:pt>
                <c:pt idx="9">
                  <c:v>35.5</c:v>
                </c:pt>
              </c:numCache>
            </c:numRef>
          </c:val>
          <c:smooth val="0"/>
          <c:extLst>
            <c:ext xmlns:c16="http://schemas.microsoft.com/office/drawing/2014/chart" uri="{C3380CC4-5D6E-409C-BE32-E72D297353CC}">
              <c16:uniqueId val="{00000011-9D8F-4598-A678-3EDFA7DF6B1A}"/>
            </c:ext>
          </c:extLst>
        </c:ser>
        <c:ser>
          <c:idx val="18"/>
          <c:order val="18"/>
          <c:tx>
            <c:strRef>
              <c:f>'How it builds up'!$X$7</c:f>
              <c:strCache>
                <c:ptCount val="1"/>
              </c:strCache>
            </c:strRef>
          </c:tx>
          <c:spPr>
            <a:ln w="28575" cap="rnd">
              <a:solidFill>
                <a:srgbClr val="FF0000"/>
              </a:solidFill>
              <a:prstDash val="sysDot"/>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up'!$X$8:$X$17</c:f>
              <c:numCache>
                <c:formatCode>General</c:formatCode>
                <c:ptCount val="10"/>
                <c:pt idx="7">
                  <c:v>36</c:v>
                </c:pt>
                <c:pt idx="8">
                  <c:v>36</c:v>
                </c:pt>
                <c:pt idx="9">
                  <c:v>36</c:v>
                </c:pt>
              </c:numCache>
            </c:numRef>
          </c:val>
          <c:smooth val="0"/>
          <c:extLst>
            <c:ext xmlns:c16="http://schemas.microsoft.com/office/drawing/2014/chart" uri="{C3380CC4-5D6E-409C-BE32-E72D297353CC}">
              <c16:uniqueId val="{00000012-9D8F-4598-A678-3EDFA7DF6B1A}"/>
            </c:ext>
          </c:extLst>
        </c:ser>
        <c:ser>
          <c:idx val="19"/>
          <c:order val="19"/>
          <c:tx>
            <c:strRef>
              <c:f>'How it builds up'!$Y$7</c:f>
              <c:strCache>
                <c:ptCount val="1"/>
              </c:strCache>
            </c:strRef>
          </c:tx>
          <c:spPr>
            <a:ln w="28575" cap="rnd">
              <a:solidFill>
                <a:schemeClr val="accent6"/>
              </a:solidFill>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up'!$Y$8:$Y$17</c:f>
              <c:numCache>
                <c:formatCode>General</c:formatCode>
                <c:ptCount val="10"/>
                <c:pt idx="8">
                  <c:v>35.75</c:v>
                </c:pt>
                <c:pt idx="9">
                  <c:v>35.75</c:v>
                </c:pt>
              </c:numCache>
            </c:numRef>
          </c:val>
          <c:smooth val="0"/>
          <c:extLst>
            <c:ext xmlns:c16="http://schemas.microsoft.com/office/drawing/2014/chart" uri="{C3380CC4-5D6E-409C-BE32-E72D297353CC}">
              <c16:uniqueId val="{00000013-9D8F-4598-A678-3EDFA7DF6B1A}"/>
            </c:ext>
          </c:extLst>
        </c:ser>
        <c:ser>
          <c:idx val="20"/>
          <c:order val="20"/>
          <c:tx>
            <c:strRef>
              <c:f>'How it builds up'!$Z$7</c:f>
              <c:strCache>
                <c:ptCount val="1"/>
              </c:strCache>
            </c:strRef>
          </c:tx>
          <c:spPr>
            <a:ln w="25400" cap="rnd">
              <a:noFill/>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up'!$Z$8:$Z$17</c:f>
              <c:numCache>
                <c:formatCode>General</c:formatCode>
                <c:ptCount val="10"/>
              </c:numCache>
            </c:numRef>
          </c:val>
          <c:smooth val="0"/>
          <c:extLst>
            <c:ext xmlns:c16="http://schemas.microsoft.com/office/drawing/2014/chart" uri="{C3380CC4-5D6E-409C-BE32-E72D297353CC}">
              <c16:uniqueId val="{00000014-9D8F-4598-A678-3EDFA7DF6B1A}"/>
            </c:ext>
          </c:extLst>
        </c:ser>
        <c:ser>
          <c:idx val="21"/>
          <c:order val="21"/>
          <c:tx>
            <c:strRef>
              <c:f>'How it builds up'!$AA$7</c:f>
              <c:strCache>
                <c:ptCount val="1"/>
              </c:strCache>
            </c:strRef>
          </c:tx>
          <c:spPr>
            <a:ln w="25400" cap="rnd">
              <a:noFill/>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up'!$AA$8:$AA$17</c:f>
              <c:numCache>
                <c:formatCode>General</c:formatCode>
                <c:ptCount val="10"/>
              </c:numCache>
            </c:numRef>
          </c:val>
          <c:smooth val="0"/>
          <c:extLst>
            <c:ext xmlns:c16="http://schemas.microsoft.com/office/drawing/2014/chart" uri="{C3380CC4-5D6E-409C-BE32-E72D297353CC}">
              <c16:uniqueId val="{00000015-9D8F-4598-A678-3EDFA7DF6B1A}"/>
            </c:ext>
          </c:extLst>
        </c:ser>
        <c:ser>
          <c:idx val="22"/>
          <c:order val="22"/>
          <c:tx>
            <c:strRef>
              <c:f>'How it builds up'!$AB$7</c:f>
              <c:strCache>
                <c:ptCount val="1"/>
              </c:strCache>
            </c:strRef>
          </c:tx>
          <c:spPr>
            <a:ln w="28575" cap="rnd">
              <a:solidFill>
                <a:schemeClr val="accent5">
                  <a:lumMod val="80000"/>
                </a:schemeClr>
              </a:solidFill>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up'!$AB$8:$AB$17</c:f>
              <c:numCache>
                <c:formatCode>General</c:formatCode>
                <c:ptCount val="10"/>
              </c:numCache>
            </c:numRef>
          </c:val>
          <c:smooth val="0"/>
          <c:extLst>
            <c:ext xmlns:c16="http://schemas.microsoft.com/office/drawing/2014/chart" uri="{C3380CC4-5D6E-409C-BE32-E72D297353CC}">
              <c16:uniqueId val="{00000016-9D8F-4598-A678-3EDFA7DF6B1A}"/>
            </c:ext>
          </c:extLst>
        </c:ser>
        <c:dLbls>
          <c:showLegendKey val="0"/>
          <c:showVal val="0"/>
          <c:showCatName val="0"/>
          <c:showSerName val="0"/>
          <c:showPercent val="0"/>
          <c:showBubbleSize val="0"/>
        </c:dLbls>
        <c:marker val="1"/>
        <c:smooth val="0"/>
        <c:axId val="1380381712"/>
        <c:axId val="1380382128"/>
      </c:lineChart>
      <c:catAx>
        <c:axId val="13803817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80382128"/>
        <c:crosses val="autoZero"/>
        <c:auto val="1"/>
        <c:lblAlgn val="ctr"/>
        <c:lblOffset val="100"/>
        <c:noMultiLvlLbl val="0"/>
      </c:catAx>
      <c:valAx>
        <c:axId val="1380382128"/>
        <c:scaling>
          <c:orientation val="minMax"/>
          <c:max val="40"/>
          <c:min val="3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£/kW</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8038171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11</xdr:col>
      <xdr:colOff>28574</xdr:colOff>
      <xdr:row>1</xdr:row>
      <xdr:rowOff>22224</xdr:rowOff>
    </xdr:from>
    <xdr:to>
      <xdr:col>32</xdr:col>
      <xdr:colOff>469119</xdr:colOff>
      <xdr:row>42</xdr:row>
      <xdr:rowOff>76200</xdr:rowOff>
    </xdr:to>
    <xdr:graphicFrame macro="">
      <xdr:nvGraphicFramePr>
        <xdr:cNvPr id="5" name="Chart 4">
          <a:extLst>
            <a:ext uri="{FF2B5EF4-FFF2-40B4-BE49-F238E27FC236}">
              <a16:creationId xmlns:a16="http://schemas.microsoft.com/office/drawing/2014/main" id="{FAB60A8B-6C00-D814-D201-79CF4AF514F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419100</xdr:colOff>
      <xdr:row>18</xdr:row>
      <xdr:rowOff>127000</xdr:rowOff>
    </xdr:from>
    <xdr:to>
      <xdr:col>7</xdr:col>
      <xdr:colOff>234950</xdr:colOff>
      <xdr:row>51</xdr:row>
      <xdr:rowOff>0</xdr:rowOff>
    </xdr:to>
    <xdr:sp macro="" textlink="">
      <xdr:nvSpPr>
        <xdr:cNvPr id="6" name="TextBox 5">
          <a:extLst>
            <a:ext uri="{FF2B5EF4-FFF2-40B4-BE49-F238E27FC236}">
              <a16:creationId xmlns:a16="http://schemas.microsoft.com/office/drawing/2014/main" id="{C11226DC-E34E-F763-5D84-E252AED3B577}"/>
            </a:ext>
          </a:extLst>
        </xdr:cNvPr>
        <xdr:cNvSpPr txBox="1"/>
      </xdr:nvSpPr>
      <xdr:spPr>
        <a:xfrm>
          <a:off x="419100" y="3441700"/>
          <a:ext cx="6223000" cy="5949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Constrain forecast first</a:t>
          </a:r>
          <a:endParaRPr lang="en-GB"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Principles:</a:t>
          </a:r>
        </a:p>
        <a:p>
          <a:endParaRPr lang="en-US" sz="1100">
            <a:solidFill>
              <a:schemeClr val="dk1"/>
            </a:solidFill>
            <a:effectLst/>
            <a:latin typeface="+mn-lt"/>
            <a:ea typeface="+mn-ea"/>
            <a:cs typeface="+mn-cs"/>
          </a:endParaRPr>
        </a:p>
        <a:p>
          <a:pPr marL="171450" indent="-171450">
            <a:buFont typeface="Arial" panose="020B0604020202020204" pitchFamily="34" charset="0"/>
            <a:buChar char="•"/>
          </a:pPr>
          <a:r>
            <a:rPr lang="en-US" sz="1100">
              <a:solidFill>
                <a:schemeClr val="dk1"/>
              </a:solidFill>
              <a:effectLst/>
              <a:latin typeface="+mn-lt"/>
              <a:ea typeface="+mn-ea"/>
              <a:cs typeface="+mn-cs"/>
            </a:rPr>
            <a:t>Forecast cannot</a:t>
          </a:r>
          <a:r>
            <a:rPr lang="en-US" sz="1100" baseline="0">
              <a:solidFill>
                <a:schemeClr val="dk1"/>
              </a:solidFill>
              <a:effectLst/>
              <a:latin typeface="+mn-lt"/>
              <a:ea typeface="+mn-ea"/>
              <a:cs typeface="+mn-cs"/>
            </a:rPr>
            <a:t> be outside high and low bands already calculated for that charging year in previous forecasts.  Therefore, the raw forecast is constrained by these previous bands.</a:t>
          </a:r>
        </a:p>
        <a:p>
          <a:pPr marL="171450" indent="-171450">
            <a:buFont typeface="Arial" panose="020B0604020202020204" pitchFamily="34" charset="0"/>
            <a:buChar char="•"/>
          </a:pPr>
          <a:r>
            <a:rPr lang="en-US" sz="1100" baseline="0">
              <a:solidFill>
                <a:schemeClr val="dk1"/>
              </a:solidFill>
              <a:effectLst/>
              <a:latin typeface="+mn-lt"/>
              <a:ea typeface="+mn-ea"/>
              <a:cs typeface="+mn-cs"/>
            </a:rPr>
            <a:t>New high and low bands are calculated as +/- set tolerances from constrained forecast, as long as these do not breach previously calculated high and low bands in previous forecasts.</a:t>
          </a:r>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The following is calculated in respect of the individual price forecast for each of the 10 charging years</a:t>
          </a:r>
          <a:endParaRPr lang="en-GB"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First year of implementation:</a:t>
          </a:r>
          <a:endParaRPr lang="en-GB" sz="1100">
            <a:solidFill>
              <a:schemeClr val="dk1"/>
            </a:solidFill>
            <a:effectLst/>
            <a:latin typeface="+mn-lt"/>
            <a:ea typeface="+mn-ea"/>
            <a:cs typeface="+mn-cs"/>
          </a:endParaRPr>
        </a:p>
        <a:p>
          <a:pPr lvl="0"/>
          <a:endParaRPr lang="en-US" sz="1100">
            <a:solidFill>
              <a:schemeClr val="dk1"/>
            </a:solidFill>
            <a:effectLst/>
            <a:latin typeface="+mn-lt"/>
            <a:ea typeface="+mn-ea"/>
            <a:cs typeface="+mn-cs"/>
          </a:endParaRPr>
        </a:p>
        <a:p>
          <a:pPr marL="171450" lvl="0" indent="-171450">
            <a:buFont typeface="Arial" panose="020B0604020202020204" pitchFamily="34" charset="0"/>
            <a:buChar char="•"/>
          </a:pPr>
          <a:r>
            <a:rPr lang="en-US" sz="1100">
              <a:solidFill>
                <a:schemeClr val="dk1"/>
              </a:solidFill>
              <a:effectLst/>
              <a:latin typeface="+mn-lt"/>
              <a:ea typeface="+mn-ea"/>
              <a:cs typeface="+mn-cs"/>
            </a:rPr>
            <a:t>Apply tolerance +/- to raw forecast to get tolerance bands</a:t>
          </a:r>
          <a:endParaRPr lang="en-GB"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Second year of implementation onwards:</a:t>
          </a:r>
          <a:endParaRPr lang="en-GB" sz="1100">
            <a:solidFill>
              <a:schemeClr val="dk1"/>
            </a:solidFill>
            <a:effectLst/>
            <a:latin typeface="+mn-lt"/>
            <a:ea typeface="+mn-ea"/>
            <a:cs typeface="+mn-cs"/>
          </a:endParaRPr>
        </a:p>
        <a:p>
          <a:pPr lvl="0"/>
          <a:endParaRPr lang="en-US" sz="1100">
            <a:solidFill>
              <a:schemeClr val="dk1"/>
            </a:solidFill>
            <a:effectLst/>
            <a:latin typeface="+mn-lt"/>
            <a:ea typeface="+mn-ea"/>
            <a:cs typeface="+mn-cs"/>
          </a:endParaRPr>
        </a:p>
        <a:p>
          <a:pPr marL="171450" lvl="0" indent="-171450">
            <a:buFont typeface="Arial" panose="020B0604020202020204" pitchFamily="34" charset="0"/>
            <a:buChar char="•"/>
          </a:pPr>
          <a:r>
            <a:rPr lang="en-US" sz="1100">
              <a:solidFill>
                <a:schemeClr val="dk1"/>
              </a:solidFill>
              <a:effectLst/>
              <a:latin typeface="+mn-lt"/>
              <a:ea typeface="+mn-ea"/>
              <a:cs typeface="+mn-cs"/>
            </a:rPr>
            <a:t>Compare tolerance bands that were calculated last year to the raw price being forecast this year.  If the raw forecast is higher than the high band, cap it – if it is lower than the low band, floor it.  This is the constrained forecast.</a:t>
          </a:r>
          <a:endParaRPr lang="en-GB" sz="1100">
            <a:solidFill>
              <a:schemeClr val="dk1"/>
            </a:solidFill>
            <a:effectLst/>
            <a:latin typeface="+mn-lt"/>
            <a:ea typeface="+mn-ea"/>
            <a:cs typeface="+mn-cs"/>
          </a:endParaRPr>
        </a:p>
        <a:p>
          <a:pPr lvl="0"/>
          <a:endParaRPr lang="en-US" sz="1100">
            <a:solidFill>
              <a:schemeClr val="dk1"/>
            </a:solidFill>
            <a:effectLst/>
            <a:latin typeface="+mn-lt"/>
            <a:ea typeface="+mn-ea"/>
            <a:cs typeface="+mn-cs"/>
          </a:endParaRPr>
        </a:p>
        <a:p>
          <a:pPr marL="171450" lvl="0" indent="-171450">
            <a:buFont typeface="Arial" panose="020B0604020202020204" pitchFamily="34" charset="0"/>
            <a:buChar char="•"/>
          </a:pPr>
          <a:r>
            <a:rPr lang="en-US" sz="1100">
              <a:solidFill>
                <a:schemeClr val="dk1"/>
              </a:solidFill>
              <a:effectLst/>
              <a:latin typeface="+mn-lt"/>
              <a:ea typeface="+mn-ea"/>
              <a:cs typeface="+mn-cs"/>
            </a:rPr>
            <a:t>To calculate new tolerance bands to be used in next years’ forecast, apply the applicable tolerance +/- to the constrained forecast.  However, if these take you outside the tolerance bands calculated last year, the relevant band should be capped or floored accordingly.  The new high band cannot be higher than the high band previously calculated for that charging year.  Similarly, the low band cannot be lower than the low band previously calculated for that charging year.</a:t>
          </a:r>
        </a:p>
        <a:p>
          <a:pPr marL="171450" lvl="0" indent="-171450">
            <a:buFont typeface="Arial" panose="020B0604020202020204" pitchFamily="34" charset="0"/>
            <a:buChar char="•"/>
          </a:pPr>
          <a:endParaRPr lang="en-US" sz="1100">
            <a:solidFill>
              <a:schemeClr val="dk1"/>
            </a:solidFill>
            <a:effectLst/>
            <a:latin typeface="+mn-lt"/>
            <a:ea typeface="+mn-ea"/>
            <a:cs typeface="+mn-cs"/>
          </a:endParaRPr>
        </a:p>
        <a:p>
          <a:pPr marL="171450" lvl="0" indent="-171450">
            <a:buFont typeface="Arial" panose="020B0604020202020204" pitchFamily="34" charset="0"/>
            <a:buChar char="•"/>
          </a:pPr>
          <a:r>
            <a:rPr lang="en-US" sz="1100">
              <a:solidFill>
                <a:schemeClr val="dk1"/>
              </a:solidFill>
              <a:effectLst/>
              <a:latin typeface="+mn-lt"/>
              <a:ea typeface="+mn-ea"/>
              <a:cs typeface="+mn-cs"/>
            </a:rPr>
            <a:t>Users</a:t>
          </a:r>
          <a:r>
            <a:rPr lang="en-US" sz="1100" baseline="0">
              <a:solidFill>
                <a:schemeClr val="dk1"/>
              </a:solidFill>
              <a:effectLst/>
              <a:latin typeface="+mn-lt"/>
              <a:ea typeface="+mn-ea"/>
              <a:cs typeface="+mn-cs"/>
            </a:rPr>
            <a:t> will know that the final price will not go outside the high and low bands in any particular forecast.  The high and low bands won't necessarily be the set +/- £/kW tolerance around the forecast though.  Application of prevous years' bands might mean the forecast price is closer than this to one or both bands, even the same.</a:t>
          </a:r>
          <a:endParaRPr lang="en-US" sz="1100">
            <a:solidFill>
              <a:schemeClr val="dk1"/>
            </a:solidFill>
            <a:effectLst/>
            <a:latin typeface="+mn-lt"/>
            <a:ea typeface="+mn-ea"/>
            <a:cs typeface="+mn-cs"/>
          </a:endParaRPr>
        </a:p>
        <a:p>
          <a:pPr marL="171450" lvl="0" indent="-171450">
            <a:buFont typeface="Arial" panose="020B0604020202020204" pitchFamily="34" charset="0"/>
            <a:buChar char="•"/>
          </a:pPr>
          <a:endParaRPr lang="en-GB" sz="1100" b="0" i="0" u="none" strike="noStrike">
            <a:solidFill>
              <a:schemeClr val="dk1"/>
            </a:solidFill>
            <a:effectLst/>
            <a:latin typeface="+mn-lt"/>
            <a:ea typeface="+mn-ea"/>
            <a:cs typeface="+mn-cs"/>
          </a:endParaRPr>
        </a:p>
        <a:p>
          <a:pPr marL="171450" lvl="0" indent="-171450">
            <a:buFont typeface="Arial" panose="020B0604020202020204" pitchFamily="34" charset="0"/>
            <a:buChar char="•"/>
          </a:pPr>
          <a:endParaRPr lang="en-GB" sz="1100">
            <a:solidFill>
              <a:schemeClr val="dk1"/>
            </a:solidFill>
            <a:effectLst/>
            <a:latin typeface="+mn-lt"/>
            <a:ea typeface="+mn-ea"/>
            <a:cs typeface="+mn-cs"/>
          </a:endParaRPr>
        </a:p>
        <a:p>
          <a:endParaRPr lang="en-GB" sz="1100"/>
        </a:p>
      </xdr:txBody>
    </xdr:sp>
    <xdr:clientData/>
  </xdr:twoCellAnchor>
  <xdr:twoCellAnchor>
    <xdr:from>
      <xdr:col>4</xdr:col>
      <xdr:colOff>1701800</xdr:colOff>
      <xdr:row>15</xdr:row>
      <xdr:rowOff>158750</xdr:rowOff>
    </xdr:from>
    <xdr:to>
      <xdr:col>6</xdr:col>
      <xdr:colOff>184150</xdr:colOff>
      <xdr:row>17</xdr:row>
      <xdr:rowOff>95250</xdr:rowOff>
    </xdr:to>
    <xdr:sp macro="" textlink="">
      <xdr:nvSpPr>
        <xdr:cNvPr id="2" name="TextBox 1">
          <a:extLst>
            <a:ext uri="{FF2B5EF4-FFF2-40B4-BE49-F238E27FC236}">
              <a16:creationId xmlns:a16="http://schemas.microsoft.com/office/drawing/2014/main" id="{F2D5C3EE-CD01-BCD3-286A-7FB2B6B65DC0}"/>
            </a:ext>
          </a:extLst>
        </xdr:cNvPr>
        <xdr:cNvSpPr txBox="1"/>
      </xdr:nvSpPr>
      <xdr:spPr>
        <a:xfrm>
          <a:off x="4984750" y="2933700"/>
          <a:ext cx="838200" cy="304800"/>
        </a:xfrm>
        <a:prstGeom prst="rect">
          <a:avLst/>
        </a:prstGeom>
        <a:solidFill>
          <a:schemeClr val="bg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t>Input cells</a:t>
          </a:r>
        </a:p>
      </xdr:txBody>
    </xdr:sp>
    <xdr:clientData/>
  </xdr:twoCellAnchor>
  <xdr:twoCellAnchor>
    <xdr:from>
      <xdr:col>5</xdr:col>
      <xdr:colOff>311150</xdr:colOff>
      <xdr:row>14</xdr:row>
      <xdr:rowOff>19050</xdr:rowOff>
    </xdr:from>
    <xdr:to>
      <xdr:col>5</xdr:col>
      <xdr:colOff>317500</xdr:colOff>
      <xdr:row>15</xdr:row>
      <xdr:rowOff>158750</xdr:rowOff>
    </xdr:to>
    <xdr:cxnSp macro="">
      <xdr:nvCxnSpPr>
        <xdr:cNvPr id="11" name="Straight Arrow Connector 10">
          <a:extLst>
            <a:ext uri="{FF2B5EF4-FFF2-40B4-BE49-F238E27FC236}">
              <a16:creationId xmlns:a16="http://schemas.microsoft.com/office/drawing/2014/main" id="{3E0B25EA-E923-7F3F-0C1C-866C52E46276}"/>
            </a:ext>
          </a:extLst>
        </xdr:cNvPr>
        <xdr:cNvCxnSpPr>
          <a:cxnSpLocks/>
          <a:stCxn id="2" idx="0"/>
        </xdr:cNvCxnSpPr>
      </xdr:nvCxnSpPr>
      <xdr:spPr>
        <a:xfrm flipH="1" flipV="1">
          <a:off x="5397500" y="2609850"/>
          <a:ext cx="6350" cy="32385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22224</xdr:colOff>
      <xdr:row>18</xdr:row>
      <xdr:rowOff>174625</xdr:rowOff>
    </xdr:from>
    <xdr:to>
      <xdr:col>19</xdr:col>
      <xdr:colOff>68644</xdr:colOff>
      <xdr:row>47</xdr:row>
      <xdr:rowOff>97693</xdr:rowOff>
    </xdr:to>
    <xdr:graphicFrame macro="">
      <xdr:nvGraphicFramePr>
        <xdr:cNvPr id="2" name="Chart 1">
          <a:extLst>
            <a:ext uri="{FF2B5EF4-FFF2-40B4-BE49-F238E27FC236}">
              <a16:creationId xmlns:a16="http://schemas.microsoft.com/office/drawing/2014/main" id="{F6DBFDC7-DE93-4672-A001-60993346317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293077</xdr:colOff>
      <xdr:row>4</xdr:row>
      <xdr:rowOff>29307</xdr:rowOff>
    </xdr:from>
    <xdr:to>
      <xdr:col>6</xdr:col>
      <xdr:colOff>293077</xdr:colOff>
      <xdr:row>5</xdr:row>
      <xdr:rowOff>156307</xdr:rowOff>
    </xdr:to>
    <xdr:cxnSp macro="">
      <xdr:nvCxnSpPr>
        <xdr:cNvPr id="4" name="Straight Arrow Connector 3">
          <a:extLst>
            <a:ext uri="{FF2B5EF4-FFF2-40B4-BE49-F238E27FC236}">
              <a16:creationId xmlns:a16="http://schemas.microsoft.com/office/drawing/2014/main" id="{CFD9738B-9636-4AEE-3BB1-1AE72B6143C9}"/>
            </a:ext>
          </a:extLst>
        </xdr:cNvPr>
        <xdr:cNvCxnSpPr/>
      </xdr:nvCxnSpPr>
      <xdr:spPr>
        <a:xfrm>
          <a:off x="4088423" y="771769"/>
          <a:ext cx="0" cy="31750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4885</xdr:colOff>
      <xdr:row>2</xdr:row>
      <xdr:rowOff>87921</xdr:rowOff>
    </xdr:from>
    <xdr:to>
      <xdr:col>5</xdr:col>
      <xdr:colOff>488464</xdr:colOff>
      <xdr:row>4</xdr:row>
      <xdr:rowOff>117230</xdr:rowOff>
    </xdr:to>
    <xdr:cxnSp macro="">
      <xdr:nvCxnSpPr>
        <xdr:cNvPr id="8" name="Connector: Elbow 7">
          <a:extLst>
            <a:ext uri="{FF2B5EF4-FFF2-40B4-BE49-F238E27FC236}">
              <a16:creationId xmlns:a16="http://schemas.microsoft.com/office/drawing/2014/main" id="{620F9A5A-20D3-733F-7716-35CC332A2B71}"/>
            </a:ext>
          </a:extLst>
        </xdr:cNvPr>
        <xdr:cNvCxnSpPr/>
      </xdr:nvCxnSpPr>
      <xdr:spPr>
        <a:xfrm rot="10800000" flipV="1">
          <a:off x="1357923" y="459152"/>
          <a:ext cx="2315310" cy="400540"/>
        </a:xfrm>
        <a:prstGeom prst="bentConnector3">
          <a:avLst>
            <a:gd name="adj1" fmla="val 100000"/>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48846</xdr:colOff>
      <xdr:row>28</xdr:row>
      <xdr:rowOff>112346</xdr:rowOff>
    </xdr:from>
    <xdr:to>
      <xdr:col>5</xdr:col>
      <xdr:colOff>9769</xdr:colOff>
      <xdr:row>28</xdr:row>
      <xdr:rowOff>112346</xdr:rowOff>
    </xdr:to>
    <xdr:cxnSp macro="">
      <xdr:nvCxnSpPr>
        <xdr:cNvPr id="16" name="Straight Arrow Connector 15">
          <a:extLst>
            <a:ext uri="{FF2B5EF4-FFF2-40B4-BE49-F238E27FC236}">
              <a16:creationId xmlns:a16="http://schemas.microsoft.com/office/drawing/2014/main" id="{5704D6B2-F3BD-9C09-89DF-E460ABEC49C8}"/>
            </a:ext>
          </a:extLst>
        </xdr:cNvPr>
        <xdr:cNvCxnSpPr/>
      </xdr:nvCxnSpPr>
      <xdr:spPr>
        <a:xfrm>
          <a:off x="2623038" y="5324231"/>
          <a:ext cx="571500"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E603E3-7F03-4378-BCA2-DE6514B29DBE}">
  <dimension ref="A1:AN62"/>
  <sheetViews>
    <sheetView tabSelected="1" topLeftCell="D1" workbookViewId="0">
      <selection activeCell="G5" sqref="G5"/>
    </sheetView>
  </sheetViews>
  <sheetFormatPr defaultRowHeight="14.5" x14ac:dyDescent="0.35"/>
  <cols>
    <col min="1" max="1" width="12.453125" bestFit="1" customWidth="1"/>
    <col min="2" max="2" width="12.90625" bestFit="1" customWidth="1"/>
    <col min="3" max="3" width="12.90625" customWidth="1"/>
    <col min="5" max="5" width="25.81640625" bestFit="1" customWidth="1"/>
    <col min="6" max="6" width="7.90625" bestFit="1" customWidth="1"/>
    <col min="7" max="7" width="11" bestFit="1" customWidth="1"/>
    <col min="8" max="8" width="11.08984375" customWidth="1"/>
    <col min="9" max="9" width="11.36328125" customWidth="1"/>
  </cols>
  <sheetData>
    <row r="1" spans="1:40" x14ac:dyDescent="0.35">
      <c r="A1" s="18"/>
      <c r="B1" s="18"/>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row>
    <row r="2" spans="1:40" x14ac:dyDescent="0.35">
      <c r="A2" s="18"/>
      <c r="B2" s="18"/>
      <c r="C2" s="18"/>
      <c r="D2" s="18"/>
      <c r="E2" s="25"/>
      <c r="F2" s="18"/>
      <c r="G2" s="18"/>
      <c r="H2" s="18"/>
      <c r="I2" s="18"/>
      <c r="J2" s="18"/>
      <c r="K2" s="18"/>
      <c r="L2" s="18"/>
      <c r="M2" s="18"/>
      <c r="N2" s="18"/>
      <c r="O2" s="18"/>
      <c r="P2" s="18"/>
      <c r="Q2" s="18"/>
      <c r="R2" s="18"/>
      <c r="S2" s="18"/>
      <c r="T2" s="18"/>
      <c r="U2" s="18"/>
      <c r="V2" s="18"/>
      <c r="W2" s="18"/>
      <c r="X2" s="18"/>
      <c r="Y2" s="18"/>
      <c r="Z2" s="18"/>
      <c r="AA2" s="18"/>
      <c r="AB2" s="18"/>
      <c r="AC2" s="18"/>
      <c r="AD2" s="18"/>
      <c r="AE2" s="18"/>
      <c r="AF2" s="18"/>
      <c r="AG2" s="18"/>
      <c r="AH2" s="18"/>
      <c r="AI2" s="18"/>
      <c r="AJ2" s="18"/>
      <c r="AK2" s="18"/>
      <c r="AL2" s="18"/>
      <c r="AM2" s="18"/>
      <c r="AN2" s="18"/>
    </row>
    <row r="3" spans="1:40" ht="15" thickBot="1" x14ac:dyDescent="0.4">
      <c r="A3" s="18"/>
      <c r="B3" s="18"/>
      <c r="C3" s="18"/>
      <c r="D3" s="18"/>
      <c r="E3" s="9" t="s">
        <v>7</v>
      </c>
      <c r="F3" s="7"/>
      <c r="G3" s="7"/>
      <c r="H3" s="7"/>
      <c r="I3" s="7"/>
      <c r="J3" s="25"/>
      <c r="K3" s="18"/>
      <c r="L3" s="18"/>
      <c r="M3" s="18"/>
      <c r="N3" s="18"/>
      <c r="O3" s="18"/>
      <c r="P3" s="25"/>
      <c r="Q3" s="18"/>
      <c r="R3" s="18"/>
      <c r="S3" s="18"/>
      <c r="T3" s="18"/>
      <c r="U3" s="18"/>
      <c r="V3" s="18"/>
      <c r="W3" s="18"/>
      <c r="X3" s="18"/>
      <c r="Y3" s="18"/>
      <c r="Z3" s="18"/>
      <c r="AA3" s="18"/>
      <c r="AB3" s="18"/>
      <c r="AC3" s="18"/>
      <c r="AD3" s="18"/>
      <c r="AE3" s="18"/>
      <c r="AF3" s="18"/>
      <c r="AG3" s="18"/>
      <c r="AH3" s="18"/>
      <c r="AI3" s="18"/>
      <c r="AJ3" s="18"/>
      <c r="AK3" s="18"/>
      <c r="AL3" s="18"/>
      <c r="AM3" s="18"/>
      <c r="AN3" s="18"/>
    </row>
    <row r="4" spans="1:40" x14ac:dyDescent="0.35">
      <c r="A4" s="13" t="s">
        <v>3</v>
      </c>
      <c r="B4" s="11" t="s">
        <v>4</v>
      </c>
      <c r="C4" s="25"/>
      <c r="D4" s="25"/>
      <c r="E4" s="13" t="s">
        <v>6</v>
      </c>
      <c r="F4" s="14" t="s">
        <v>0</v>
      </c>
      <c r="G4" s="10" t="s">
        <v>5</v>
      </c>
      <c r="H4" s="13" t="s">
        <v>1</v>
      </c>
      <c r="I4" s="11" t="s">
        <v>2</v>
      </c>
      <c r="J4" s="25"/>
      <c r="K4" s="31"/>
      <c r="L4" s="25"/>
      <c r="M4" s="25"/>
      <c r="N4" s="31"/>
      <c r="O4" s="18"/>
      <c r="P4" s="25"/>
      <c r="Q4" s="25"/>
      <c r="R4" s="25"/>
      <c r="S4" s="25"/>
      <c r="T4" s="25"/>
      <c r="U4" s="18"/>
      <c r="V4" s="18"/>
      <c r="W4" s="18"/>
      <c r="X4" s="18"/>
      <c r="Y4" s="18"/>
      <c r="Z4" s="18"/>
      <c r="AA4" s="18"/>
      <c r="AB4" s="18"/>
      <c r="AC4" s="18"/>
      <c r="AD4" s="18"/>
      <c r="AE4" s="18"/>
      <c r="AF4" s="18"/>
      <c r="AG4" s="18"/>
      <c r="AH4" s="18"/>
      <c r="AI4" s="18"/>
      <c r="AJ4" s="18"/>
      <c r="AK4" s="18"/>
      <c r="AL4" s="18"/>
      <c r="AM4" s="18"/>
      <c r="AN4" s="18"/>
    </row>
    <row r="5" spans="1:40" x14ac:dyDescent="0.35">
      <c r="A5" s="2">
        <v>-2.5</v>
      </c>
      <c r="B5" s="1">
        <v>2.5</v>
      </c>
      <c r="C5" s="18"/>
      <c r="D5" s="18">
        <v>1</v>
      </c>
      <c r="E5" s="2">
        <v>2023</v>
      </c>
      <c r="F5" s="15">
        <v>34</v>
      </c>
      <c r="G5" s="8">
        <f>+F5</f>
        <v>34</v>
      </c>
      <c r="H5" s="3">
        <f>+F5+$A5</f>
        <v>31.5</v>
      </c>
      <c r="I5" s="1">
        <f>+F5+$B5</f>
        <v>36.5</v>
      </c>
      <c r="J5" s="25"/>
      <c r="K5" s="32"/>
      <c r="L5" s="32"/>
      <c r="M5" s="18"/>
      <c r="N5" s="32"/>
      <c r="O5" s="18"/>
      <c r="P5" s="25"/>
      <c r="Q5" s="32"/>
      <c r="R5" s="32"/>
      <c r="S5" s="33"/>
      <c r="T5" s="32"/>
      <c r="U5" s="18"/>
      <c r="V5" s="18"/>
      <c r="W5" s="18"/>
      <c r="X5" s="18"/>
      <c r="Y5" s="18"/>
      <c r="Z5" s="18"/>
      <c r="AA5" s="32"/>
      <c r="AB5" s="18"/>
      <c r="AC5" s="32"/>
      <c r="AD5" s="32"/>
      <c r="AE5" s="18"/>
      <c r="AF5" s="18"/>
      <c r="AG5" s="18"/>
      <c r="AH5" s="18"/>
      <c r="AI5" s="18"/>
      <c r="AJ5" s="18"/>
      <c r="AK5" s="18"/>
      <c r="AL5" s="18"/>
      <c r="AM5" s="18"/>
      <c r="AN5" s="18"/>
    </row>
    <row r="6" spans="1:40" x14ac:dyDescent="0.35">
      <c r="A6" s="4">
        <v>-2.5</v>
      </c>
      <c r="B6" s="6">
        <v>2.5</v>
      </c>
      <c r="C6" s="18"/>
      <c r="D6" s="18">
        <v>2</v>
      </c>
      <c r="E6" s="4">
        <f t="shared" ref="E6:E14" si="0">+E5+1</f>
        <v>2024</v>
      </c>
      <c r="F6" s="16">
        <v>35.5</v>
      </c>
      <c r="G6" s="12">
        <f t="shared" ref="G6:G14" si="1">IF(F6&gt;I5,I5,IF(F6&lt;H5,H5,F6))</f>
        <v>35.5</v>
      </c>
      <c r="H6" s="5">
        <f t="shared" ref="H6:H14" si="2">MAX(+G6+$A6,H5)</f>
        <v>33</v>
      </c>
      <c r="I6" s="6">
        <f t="shared" ref="I6:I14" si="3">MIN(+G6+$B6,I5)</f>
        <v>36.5</v>
      </c>
      <c r="J6" s="25"/>
      <c r="K6" s="32"/>
      <c r="L6" s="32"/>
      <c r="M6" s="18"/>
      <c r="N6" s="32"/>
      <c r="O6" s="18"/>
      <c r="P6" s="25"/>
      <c r="Q6" s="32"/>
      <c r="R6" s="32"/>
      <c r="S6" s="33"/>
      <c r="T6" s="32"/>
      <c r="U6" s="18"/>
      <c r="V6" s="18"/>
      <c r="W6" s="18"/>
      <c r="X6" s="18"/>
      <c r="Y6" s="18"/>
      <c r="Z6" s="18"/>
      <c r="AA6" s="32"/>
      <c r="AB6" s="32"/>
      <c r="AC6" s="32"/>
      <c r="AD6" s="32"/>
      <c r="AE6" s="18"/>
      <c r="AF6" s="18"/>
      <c r="AG6" s="18"/>
      <c r="AH6" s="18"/>
      <c r="AI6" s="18"/>
      <c r="AJ6" s="18"/>
      <c r="AK6" s="18"/>
      <c r="AL6" s="18"/>
      <c r="AM6" s="18"/>
      <c r="AN6" s="18"/>
    </row>
    <row r="7" spans="1:40" x14ac:dyDescent="0.35">
      <c r="A7" s="2">
        <v>-1.25</v>
      </c>
      <c r="B7" s="1">
        <v>1.25</v>
      </c>
      <c r="C7" s="18"/>
      <c r="D7" s="18">
        <v>3</v>
      </c>
      <c r="E7" s="2">
        <f t="shared" si="0"/>
        <v>2025</v>
      </c>
      <c r="F7" s="15">
        <v>36</v>
      </c>
      <c r="G7" s="8">
        <f t="shared" si="1"/>
        <v>36</v>
      </c>
      <c r="H7" s="3">
        <f t="shared" si="2"/>
        <v>34.75</v>
      </c>
      <c r="I7" s="1">
        <f t="shared" si="3"/>
        <v>36.5</v>
      </c>
      <c r="J7" s="25"/>
      <c r="K7" s="32"/>
      <c r="L7" s="32"/>
      <c r="M7" s="18"/>
      <c r="N7" s="32"/>
      <c r="O7" s="18"/>
      <c r="P7" s="25"/>
      <c r="Q7" s="32"/>
      <c r="R7" s="32"/>
      <c r="S7" s="33"/>
      <c r="T7" s="32"/>
      <c r="U7" s="18"/>
      <c r="V7" s="18"/>
      <c r="W7" s="18"/>
      <c r="X7" s="18"/>
      <c r="Y7" s="18"/>
      <c r="Z7" s="18"/>
      <c r="AA7" s="32"/>
      <c r="AB7" s="32"/>
      <c r="AC7" s="32"/>
      <c r="AD7" s="32"/>
      <c r="AE7" s="18"/>
      <c r="AF7" s="18"/>
      <c r="AG7" s="18"/>
      <c r="AH7" s="18"/>
      <c r="AI7" s="18"/>
      <c r="AJ7" s="18"/>
      <c r="AK7" s="18"/>
      <c r="AL7" s="18"/>
      <c r="AM7" s="18"/>
      <c r="AN7" s="18"/>
    </row>
    <row r="8" spans="1:40" x14ac:dyDescent="0.35">
      <c r="A8" s="4">
        <v>-1.25</v>
      </c>
      <c r="B8" s="6">
        <v>1.25</v>
      </c>
      <c r="C8" s="18"/>
      <c r="D8" s="18">
        <v>4</v>
      </c>
      <c r="E8" s="4">
        <f t="shared" si="0"/>
        <v>2026</v>
      </c>
      <c r="F8" s="16">
        <v>37</v>
      </c>
      <c r="G8" s="12">
        <f t="shared" si="1"/>
        <v>36.5</v>
      </c>
      <c r="H8" s="5">
        <f t="shared" si="2"/>
        <v>35.25</v>
      </c>
      <c r="I8" s="6">
        <f t="shared" si="3"/>
        <v>36.5</v>
      </c>
      <c r="J8" s="25"/>
      <c r="K8" s="32"/>
      <c r="L8" s="32"/>
      <c r="M8" s="18"/>
      <c r="N8" s="32"/>
      <c r="O8" s="18"/>
      <c r="P8" s="25"/>
      <c r="Q8" s="32"/>
      <c r="R8" s="32"/>
      <c r="S8" s="33"/>
      <c r="T8" s="32"/>
      <c r="U8" s="18"/>
      <c r="V8" s="18"/>
      <c r="W8" s="18"/>
      <c r="X8" s="18"/>
      <c r="Y8" s="18"/>
      <c r="Z8" s="18"/>
      <c r="AA8" s="32"/>
      <c r="AB8" s="32"/>
      <c r="AC8" s="32"/>
      <c r="AD8" s="32"/>
      <c r="AE8" s="18"/>
      <c r="AF8" s="18"/>
      <c r="AG8" s="18"/>
      <c r="AH8" s="18"/>
      <c r="AI8" s="18"/>
      <c r="AJ8" s="18"/>
      <c r="AK8" s="18"/>
      <c r="AL8" s="18"/>
      <c r="AM8" s="18"/>
      <c r="AN8" s="18"/>
    </row>
    <row r="9" spans="1:40" x14ac:dyDescent="0.35">
      <c r="A9" s="2">
        <v>-0.75</v>
      </c>
      <c r="B9" s="1">
        <v>0.75</v>
      </c>
      <c r="C9" s="18"/>
      <c r="D9" s="18">
        <v>5</v>
      </c>
      <c r="E9" s="2">
        <f t="shared" si="0"/>
        <v>2027</v>
      </c>
      <c r="F9" s="15">
        <v>37.5</v>
      </c>
      <c r="G9" s="8">
        <f t="shared" si="1"/>
        <v>36.5</v>
      </c>
      <c r="H9" s="3">
        <f t="shared" si="2"/>
        <v>35.75</v>
      </c>
      <c r="I9" s="1">
        <f t="shared" si="3"/>
        <v>36.5</v>
      </c>
      <c r="J9" s="25"/>
      <c r="K9" s="32"/>
      <c r="L9" s="32"/>
      <c r="M9" s="18"/>
      <c r="N9" s="32"/>
      <c r="O9" s="18"/>
      <c r="P9" s="25"/>
      <c r="Q9" s="32"/>
      <c r="R9" s="32"/>
      <c r="S9" s="33"/>
      <c r="T9" s="32"/>
      <c r="U9" s="18"/>
      <c r="V9" s="18"/>
      <c r="W9" s="18"/>
      <c r="X9" s="18"/>
      <c r="Y9" s="18"/>
      <c r="Z9" s="18"/>
      <c r="AA9" s="32"/>
      <c r="AB9" s="32"/>
      <c r="AC9" s="32"/>
      <c r="AD9" s="32"/>
      <c r="AE9" s="18"/>
      <c r="AF9" s="18"/>
      <c r="AG9" s="18"/>
      <c r="AH9" s="18"/>
      <c r="AI9" s="18"/>
      <c r="AJ9" s="18"/>
      <c r="AK9" s="18"/>
      <c r="AL9" s="18"/>
      <c r="AM9" s="18"/>
      <c r="AN9" s="18"/>
    </row>
    <row r="10" spans="1:40" x14ac:dyDescent="0.35">
      <c r="A10" s="4">
        <v>-0.75</v>
      </c>
      <c r="B10" s="6">
        <v>0.75</v>
      </c>
      <c r="C10" s="18"/>
      <c r="D10" s="18">
        <v>6</v>
      </c>
      <c r="E10" s="4">
        <f t="shared" si="0"/>
        <v>2028</v>
      </c>
      <c r="F10" s="16">
        <v>25.5</v>
      </c>
      <c r="G10" s="12">
        <f t="shared" si="1"/>
        <v>35.75</v>
      </c>
      <c r="H10" s="5">
        <f t="shared" si="2"/>
        <v>35.75</v>
      </c>
      <c r="I10" s="6">
        <f t="shared" si="3"/>
        <v>36.5</v>
      </c>
      <c r="J10" s="25"/>
      <c r="K10" s="32"/>
      <c r="L10" s="32"/>
      <c r="M10" s="18"/>
      <c r="N10" s="32"/>
      <c r="O10" s="18"/>
      <c r="P10" s="25"/>
      <c r="Q10" s="32"/>
      <c r="R10" s="32"/>
      <c r="S10" s="33"/>
      <c r="T10" s="32"/>
      <c r="U10" s="18"/>
      <c r="V10" s="18"/>
      <c r="W10" s="18"/>
      <c r="X10" s="18"/>
      <c r="Y10" s="18"/>
      <c r="Z10" s="18"/>
      <c r="AA10" s="32"/>
      <c r="AB10" s="32"/>
      <c r="AC10" s="32"/>
      <c r="AD10" s="32"/>
      <c r="AE10" s="18"/>
      <c r="AF10" s="18"/>
      <c r="AG10" s="18"/>
      <c r="AH10" s="18"/>
      <c r="AI10" s="18"/>
      <c r="AJ10" s="18"/>
      <c r="AK10" s="18"/>
      <c r="AL10" s="18"/>
      <c r="AM10" s="18"/>
      <c r="AN10" s="18"/>
    </row>
    <row r="11" spans="1:40" x14ac:dyDescent="0.35">
      <c r="A11" s="2">
        <v>-0.25</v>
      </c>
      <c r="B11" s="1">
        <v>0.25</v>
      </c>
      <c r="C11" s="18"/>
      <c r="D11" s="18">
        <v>7</v>
      </c>
      <c r="E11" s="2">
        <f t="shared" si="0"/>
        <v>2029</v>
      </c>
      <c r="F11" s="15">
        <v>31</v>
      </c>
      <c r="G11" s="8">
        <f t="shared" si="1"/>
        <v>35.75</v>
      </c>
      <c r="H11" s="3">
        <f t="shared" si="2"/>
        <v>35.75</v>
      </c>
      <c r="I11" s="1">
        <f t="shared" si="3"/>
        <v>36</v>
      </c>
      <c r="J11" s="25"/>
      <c r="K11" s="32"/>
      <c r="L11" s="32"/>
      <c r="M11" s="18"/>
      <c r="N11" s="32"/>
      <c r="O11" s="18"/>
      <c r="P11" s="25"/>
      <c r="Q11" s="32"/>
      <c r="R11" s="32"/>
      <c r="S11" s="33"/>
      <c r="T11" s="32"/>
      <c r="U11" s="18"/>
      <c r="V11" s="18"/>
      <c r="W11" s="18"/>
      <c r="X11" s="18"/>
      <c r="Y11" s="18"/>
      <c r="Z11" s="18"/>
      <c r="AA11" s="32"/>
      <c r="AB11" s="32"/>
      <c r="AC11" s="32"/>
      <c r="AD11" s="32"/>
      <c r="AE11" s="18"/>
      <c r="AF11" s="18"/>
      <c r="AG11" s="18"/>
      <c r="AH11" s="18"/>
      <c r="AI11" s="18"/>
      <c r="AJ11" s="18"/>
      <c r="AK11" s="18"/>
      <c r="AL11" s="18"/>
      <c r="AM11" s="18"/>
      <c r="AN11" s="18"/>
    </row>
    <row r="12" spans="1:40" x14ac:dyDescent="0.35">
      <c r="A12" s="4">
        <v>-0.25</v>
      </c>
      <c r="B12" s="6">
        <v>0.25</v>
      </c>
      <c r="C12" s="18"/>
      <c r="D12" s="18">
        <v>8</v>
      </c>
      <c r="E12" s="4">
        <f t="shared" si="0"/>
        <v>2030</v>
      </c>
      <c r="F12" s="16">
        <v>32.5</v>
      </c>
      <c r="G12" s="12">
        <f t="shared" si="1"/>
        <v>35.75</v>
      </c>
      <c r="H12" s="5">
        <f t="shared" si="2"/>
        <v>35.75</v>
      </c>
      <c r="I12" s="6">
        <f t="shared" si="3"/>
        <v>36</v>
      </c>
      <c r="J12" s="25"/>
      <c r="K12" s="32"/>
      <c r="L12" s="32"/>
      <c r="M12" s="18"/>
      <c r="N12" s="32"/>
      <c r="O12" s="18"/>
      <c r="P12" s="18"/>
      <c r="Q12" s="18"/>
      <c r="R12" s="18"/>
      <c r="S12" s="18"/>
      <c r="T12" s="18"/>
      <c r="U12" s="18"/>
      <c r="V12" s="18"/>
      <c r="W12" s="18"/>
      <c r="X12" s="18"/>
      <c r="Y12" s="18"/>
      <c r="Z12" s="18"/>
      <c r="AA12" s="32"/>
      <c r="AB12" s="32"/>
      <c r="AC12" s="32"/>
      <c r="AD12" s="32"/>
      <c r="AE12" s="18"/>
      <c r="AF12" s="18"/>
      <c r="AG12" s="18"/>
      <c r="AH12" s="18"/>
      <c r="AI12" s="18"/>
      <c r="AJ12" s="18"/>
      <c r="AK12" s="18"/>
      <c r="AL12" s="18"/>
      <c r="AM12" s="18"/>
      <c r="AN12" s="18"/>
    </row>
    <row r="13" spans="1:40" x14ac:dyDescent="0.35">
      <c r="A13" s="2">
        <v>0</v>
      </c>
      <c r="B13" s="1">
        <v>0</v>
      </c>
      <c r="C13" s="18"/>
      <c r="D13" s="18">
        <v>9</v>
      </c>
      <c r="E13" s="2">
        <f t="shared" si="0"/>
        <v>2031</v>
      </c>
      <c r="F13" s="15">
        <v>32</v>
      </c>
      <c r="G13" s="8">
        <f t="shared" si="1"/>
        <v>35.75</v>
      </c>
      <c r="H13" s="3">
        <f t="shared" si="2"/>
        <v>35.75</v>
      </c>
      <c r="I13" s="1">
        <f t="shared" si="3"/>
        <v>35.75</v>
      </c>
      <c r="J13" s="18"/>
      <c r="K13" s="18"/>
      <c r="L13" s="18"/>
      <c r="M13" s="18"/>
      <c r="N13" s="18"/>
      <c r="O13" s="18"/>
      <c r="P13" s="25"/>
      <c r="Q13" s="32"/>
      <c r="R13" s="32"/>
      <c r="S13" s="33"/>
      <c r="T13" s="32"/>
      <c r="U13" s="18"/>
      <c r="V13" s="18"/>
      <c r="W13" s="18"/>
      <c r="X13" s="18"/>
      <c r="Y13" s="18"/>
      <c r="Z13" s="18"/>
      <c r="AA13" s="32"/>
      <c r="AB13" s="32"/>
      <c r="AC13" s="32"/>
      <c r="AD13" s="32"/>
      <c r="AE13" s="18"/>
      <c r="AF13" s="18"/>
      <c r="AG13" s="18"/>
      <c r="AH13" s="18"/>
      <c r="AI13" s="18"/>
      <c r="AJ13" s="18"/>
      <c r="AK13" s="18"/>
      <c r="AL13" s="18"/>
      <c r="AM13" s="18"/>
      <c r="AN13" s="18"/>
    </row>
    <row r="14" spans="1:40" ht="15" thickBot="1" x14ac:dyDescent="0.4">
      <c r="A14" s="4">
        <v>0</v>
      </c>
      <c r="B14" s="6">
        <v>0</v>
      </c>
      <c r="C14" s="18"/>
      <c r="D14" s="18">
        <v>10</v>
      </c>
      <c r="E14" s="4">
        <f t="shared" si="0"/>
        <v>2032</v>
      </c>
      <c r="F14" s="17">
        <v>31.5</v>
      </c>
      <c r="G14" s="12">
        <f t="shared" si="1"/>
        <v>35.75</v>
      </c>
      <c r="H14" s="5">
        <f t="shared" si="2"/>
        <v>35.75</v>
      </c>
      <c r="I14" s="6">
        <f t="shared" si="3"/>
        <v>35.75</v>
      </c>
      <c r="J14" s="25"/>
      <c r="K14" s="32"/>
      <c r="L14" s="32"/>
      <c r="M14" s="18"/>
      <c r="N14" s="32"/>
      <c r="O14" s="18"/>
      <c r="P14" s="25"/>
      <c r="Q14" s="32"/>
      <c r="R14" s="32"/>
      <c r="S14" s="33"/>
      <c r="T14" s="32"/>
      <c r="U14" s="18"/>
      <c r="V14" s="18"/>
      <c r="W14" s="18"/>
      <c r="X14" s="18"/>
      <c r="Y14" s="18"/>
      <c r="Z14" s="18"/>
      <c r="AA14" s="32"/>
      <c r="AB14" s="32"/>
      <c r="AC14" s="32"/>
      <c r="AD14" s="32"/>
      <c r="AE14" s="18"/>
      <c r="AF14" s="18"/>
      <c r="AG14" s="18"/>
      <c r="AH14" s="18"/>
      <c r="AI14" s="18"/>
      <c r="AJ14" s="18"/>
      <c r="AK14" s="18"/>
      <c r="AL14" s="18"/>
      <c r="AM14" s="18"/>
      <c r="AN14" s="18"/>
    </row>
    <row r="15" spans="1:40" x14ac:dyDescent="0.35">
      <c r="A15" s="18"/>
      <c r="B15" s="18"/>
      <c r="C15" s="18"/>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row>
    <row r="16" spans="1:40" x14ac:dyDescent="0.35">
      <c r="A16" s="18"/>
      <c r="B16" s="18"/>
      <c r="C16" s="18"/>
      <c r="D16" s="18"/>
      <c r="E16" s="18"/>
      <c r="F16" s="18"/>
      <c r="G16" s="18"/>
      <c r="H16" s="18"/>
      <c r="I16" s="30"/>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row>
    <row r="17" spans="1:40" x14ac:dyDescent="0.35">
      <c r="A17" s="18"/>
      <c r="B17" s="18"/>
      <c r="C17" s="18"/>
      <c r="D17" s="18"/>
      <c r="E17" s="25"/>
      <c r="F17" s="18"/>
      <c r="G17" s="18"/>
      <c r="H17" s="18"/>
      <c r="I17" s="18"/>
      <c r="J17" s="18"/>
      <c r="K17" s="25"/>
      <c r="L17" s="18"/>
      <c r="M17" s="18"/>
      <c r="N17" s="18"/>
      <c r="O17" s="18"/>
      <c r="P17" s="18"/>
      <c r="Q17" s="25"/>
      <c r="R17" s="18"/>
      <c r="S17" s="18"/>
      <c r="T17" s="18"/>
      <c r="U17" s="18"/>
      <c r="V17" s="18"/>
      <c r="W17" s="18"/>
      <c r="X17" s="18"/>
      <c r="Y17" s="18"/>
      <c r="Z17" s="18"/>
      <c r="AA17" s="18"/>
      <c r="AB17" s="18"/>
      <c r="AC17" s="18"/>
      <c r="AD17" s="18"/>
      <c r="AE17" s="18"/>
      <c r="AF17" s="18"/>
      <c r="AG17" s="18"/>
      <c r="AH17" s="18"/>
      <c r="AI17" s="18"/>
      <c r="AJ17" s="18"/>
      <c r="AK17" s="18"/>
      <c r="AL17" s="18"/>
      <c r="AM17" s="18"/>
      <c r="AN17" s="18"/>
    </row>
    <row r="18" spans="1:40" x14ac:dyDescent="0.35">
      <c r="A18" s="18"/>
      <c r="B18" s="18"/>
      <c r="C18" s="18"/>
      <c r="D18" s="18"/>
      <c r="E18" s="25"/>
      <c r="F18" s="31"/>
      <c r="G18" s="25"/>
      <c r="H18" s="25"/>
      <c r="I18" s="31"/>
      <c r="J18" s="18"/>
      <c r="K18" s="25"/>
      <c r="L18" s="25"/>
      <c r="M18" s="25"/>
      <c r="N18" s="25"/>
      <c r="O18" s="25"/>
      <c r="P18" s="18"/>
      <c r="Q18" s="25"/>
      <c r="R18" s="31"/>
      <c r="S18" s="25"/>
      <c r="T18" s="25"/>
      <c r="U18" s="31"/>
      <c r="V18" s="18"/>
      <c r="W18" s="18"/>
      <c r="X18" s="18"/>
      <c r="Y18" s="18"/>
      <c r="Z18" s="18"/>
      <c r="AA18" s="18"/>
      <c r="AB18" s="18"/>
      <c r="AC18" s="18"/>
      <c r="AD18" s="18"/>
      <c r="AE18" s="18"/>
      <c r="AF18" s="18"/>
      <c r="AG18" s="18"/>
      <c r="AH18" s="18"/>
      <c r="AI18" s="18"/>
      <c r="AJ18" s="18"/>
      <c r="AK18" s="18"/>
      <c r="AL18" s="18"/>
      <c r="AM18" s="18"/>
      <c r="AN18" s="18"/>
    </row>
    <row r="19" spans="1:40" x14ac:dyDescent="0.35">
      <c r="A19" s="18"/>
      <c r="B19" s="18"/>
      <c r="C19" s="18"/>
      <c r="D19" s="18"/>
      <c r="E19" s="25"/>
      <c r="F19" s="32"/>
      <c r="G19" s="32"/>
      <c r="H19" s="32"/>
      <c r="I19" s="32"/>
      <c r="J19" s="18"/>
      <c r="K19" s="25"/>
      <c r="L19" s="32"/>
      <c r="M19" s="32"/>
      <c r="N19" s="33"/>
      <c r="O19" s="32"/>
      <c r="P19" s="18"/>
      <c r="Q19" s="25"/>
      <c r="R19" s="32"/>
      <c r="S19" s="32"/>
      <c r="T19" s="32"/>
      <c r="U19" s="32"/>
      <c r="V19" s="18"/>
      <c r="W19" s="18"/>
      <c r="X19" s="18"/>
      <c r="Y19" s="18"/>
      <c r="Z19" s="18"/>
      <c r="AA19" s="18"/>
      <c r="AB19" s="18"/>
      <c r="AC19" s="18"/>
      <c r="AD19" s="18"/>
      <c r="AE19" s="18"/>
      <c r="AF19" s="18"/>
      <c r="AG19" s="18"/>
      <c r="AH19" s="18"/>
      <c r="AI19" s="18"/>
      <c r="AJ19" s="18"/>
      <c r="AK19" s="18"/>
      <c r="AL19" s="18"/>
      <c r="AM19" s="18"/>
      <c r="AN19" s="18"/>
    </row>
    <row r="20" spans="1:40" x14ac:dyDescent="0.35">
      <c r="A20" s="18"/>
      <c r="B20" s="18"/>
      <c r="C20" s="18"/>
      <c r="D20" s="18"/>
      <c r="E20" s="25"/>
      <c r="F20" s="32"/>
      <c r="G20" s="32"/>
      <c r="H20" s="32"/>
      <c r="I20" s="32"/>
      <c r="J20" s="18"/>
      <c r="K20" s="25"/>
      <c r="L20" s="32"/>
      <c r="M20" s="32"/>
      <c r="N20" s="33"/>
      <c r="O20" s="32"/>
      <c r="P20" s="18"/>
      <c r="Q20" s="25"/>
      <c r="R20" s="32"/>
      <c r="S20" s="32"/>
      <c r="T20" s="32"/>
      <c r="U20" s="32"/>
      <c r="V20" s="18"/>
      <c r="W20" s="18"/>
      <c r="X20" s="18"/>
      <c r="Y20" s="18"/>
      <c r="Z20" s="18"/>
      <c r="AA20" s="18"/>
      <c r="AB20" s="18"/>
      <c r="AC20" s="18"/>
      <c r="AD20" s="18"/>
      <c r="AE20" s="18"/>
      <c r="AF20" s="18"/>
      <c r="AG20" s="18"/>
      <c r="AH20" s="18"/>
      <c r="AI20" s="18"/>
      <c r="AJ20" s="18"/>
      <c r="AK20" s="18"/>
      <c r="AL20" s="18"/>
      <c r="AM20" s="18"/>
      <c r="AN20" s="18"/>
    </row>
    <row r="21" spans="1:40" x14ac:dyDescent="0.35">
      <c r="A21" s="18"/>
      <c r="B21" s="18"/>
      <c r="C21" s="18"/>
      <c r="D21" s="18"/>
      <c r="E21" s="25"/>
      <c r="F21" s="32"/>
      <c r="G21" s="32"/>
      <c r="H21" s="32"/>
      <c r="I21" s="32"/>
      <c r="J21" s="18"/>
      <c r="K21" s="25"/>
      <c r="L21" s="32"/>
      <c r="M21" s="32"/>
      <c r="N21" s="33"/>
      <c r="O21" s="32"/>
      <c r="P21" s="18"/>
      <c r="Q21" s="25"/>
      <c r="R21" s="32"/>
      <c r="S21" s="32"/>
      <c r="T21" s="32"/>
      <c r="U21" s="32"/>
      <c r="V21" s="18"/>
      <c r="W21" s="18"/>
      <c r="X21" s="18"/>
      <c r="Y21" s="18"/>
      <c r="Z21" s="18"/>
      <c r="AA21" s="18"/>
      <c r="AB21" s="18"/>
      <c r="AC21" s="18"/>
      <c r="AD21" s="18"/>
      <c r="AE21" s="18"/>
      <c r="AF21" s="18"/>
      <c r="AG21" s="18"/>
      <c r="AH21" s="18"/>
      <c r="AI21" s="18"/>
      <c r="AJ21" s="18"/>
      <c r="AK21" s="18"/>
      <c r="AL21" s="18"/>
      <c r="AM21" s="18"/>
      <c r="AN21" s="18"/>
    </row>
    <row r="22" spans="1:40" x14ac:dyDescent="0.35">
      <c r="A22" s="18"/>
      <c r="B22" s="18"/>
      <c r="C22" s="18"/>
      <c r="D22" s="18"/>
      <c r="E22" s="25"/>
      <c r="F22" s="32"/>
      <c r="G22" s="32"/>
      <c r="H22" s="32"/>
      <c r="I22" s="32"/>
      <c r="J22" s="18"/>
      <c r="K22" s="25"/>
      <c r="L22" s="32"/>
      <c r="M22" s="32"/>
      <c r="N22" s="33"/>
      <c r="O22" s="32"/>
      <c r="P22" s="18"/>
      <c r="Q22" s="25"/>
      <c r="R22" s="32"/>
      <c r="S22" s="32"/>
      <c r="T22" s="32"/>
      <c r="U22" s="32"/>
      <c r="V22" s="18"/>
      <c r="W22" s="18"/>
      <c r="X22" s="18"/>
      <c r="Y22" s="18"/>
      <c r="Z22" s="18"/>
      <c r="AA22" s="18"/>
      <c r="AB22" s="18"/>
      <c r="AC22" s="18"/>
      <c r="AD22" s="18"/>
      <c r="AE22" s="18"/>
      <c r="AF22" s="18"/>
      <c r="AG22" s="18"/>
      <c r="AH22" s="18"/>
      <c r="AI22" s="18"/>
      <c r="AJ22" s="18"/>
      <c r="AK22" s="18"/>
      <c r="AL22" s="18"/>
      <c r="AM22" s="18"/>
      <c r="AN22" s="18"/>
    </row>
    <row r="23" spans="1:40" x14ac:dyDescent="0.35">
      <c r="A23" s="18"/>
      <c r="B23" s="18"/>
      <c r="C23" s="18"/>
      <c r="D23" s="18"/>
      <c r="E23" s="25"/>
      <c r="F23" s="32"/>
      <c r="G23" s="32"/>
      <c r="H23" s="32"/>
      <c r="I23" s="32"/>
      <c r="J23" s="18"/>
      <c r="K23" s="25"/>
      <c r="L23" s="32"/>
      <c r="M23" s="32"/>
      <c r="N23" s="33"/>
      <c r="O23" s="32"/>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35">
      <c r="A24" s="18"/>
      <c r="B24" s="18"/>
      <c r="C24" s="18"/>
      <c r="D24" s="18"/>
      <c r="E24" s="25"/>
      <c r="F24" s="32"/>
      <c r="G24" s="32"/>
      <c r="H24" s="32"/>
      <c r="I24" s="32"/>
      <c r="J24" s="18"/>
      <c r="K24" s="18"/>
      <c r="L24" s="18"/>
      <c r="M24" s="18"/>
      <c r="N24" s="18"/>
      <c r="O24" s="18"/>
      <c r="P24" s="18"/>
      <c r="Q24" s="25"/>
      <c r="R24" s="32"/>
      <c r="S24" s="32"/>
      <c r="T24" s="32"/>
      <c r="U24" s="32"/>
      <c r="V24" s="18"/>
      <c r="W24" s="18"/>
      <c r="X24" s="18"/>
      <c r="Y24" s="18"/>
      <c r="Z24" s="18"/>
      <c r="AA24" s="18"/>
      <c r="AB24" s="18"/>
      <c r="AC24" s="18"/>
      <c r="AD24" s="18"/>
      <c r="AE24" s="18"/>
      <c r="AF24" s="18"/>
      <c r="AG24" s="18"/>
      <c r="AH24" s="18"/>
      <c r="AI24" s="18"/>
      <c r="AJ24" s="18"/>
      <c r="AK24" s="18"/>
      <c r="AL24" s="18"/>
      <c r="AM24" s="18"/>
      <c r="AN24" s="18"/>
    </row>
    <row r="25" spans="1:40" x14ac:dyDescent="0.35">
      <c r="A25" s="18"/>
      <c r="B25" s="18"/>
      <c r="C25" s="18"/>
      <c r="D25" s="18"/>
      <c r="E25" s="18"/>
      <c r="F25" s="18"/>
      <c r="G25" s="18"/>
      <c r="H25" s="18"/>
      <c r="I25" s="18"/>
      <c r="J25" s="18"/>
      <c r="K25" s="25"/>
      <c r="L25" s="32"/>
      <c r="M25" s="32"/>
      <c r="N25" s="33"/>
      <c r="O25" s="32"/>
      <c r="P25" s="18"/>
      <c r="Q25" s="25"/>
      <c r="R25" s="32"/>
      <c r="S25" s="32"/>
      <c r="T25" s="32"/>
      <c r="U25" s="32"/>
      <c r="V25" s="18"/>
      <c r="W25" s="18"/>
      <c r="X25" s="18"/>
      <c r="Y25" s="18"/>
      <c r="Z25" s="18"/>
      <c r="AA25" s="18"/>
      <c r="AB25" s="18"/>
      <c r="AC25" s="18"/>
      <c r="AD25" s="18"/>
      <c r="AE25" s="18"/>
      <c r="AF25" s="18"/>
      <c r="AG25" s="18"/>
      <c r="AH25" s="18"/>
      <c r="AI25" s="18"/>
      <c r="AJ25" s="18"/>
      <c r="AK25" s="18"/>
      <c r="AL25" s="18"/>
      <c r="AM25" s="18"/>
      <c r="AN25" s="18"/>
    </row>
    <row r="26" spans="1:40" x14ac:dyDescent="0.35">
      <c r="A26" s="18"/>
      <c r="B26" s="18"/>
      <c r="C26" s="18"/>
      <c r="D26" s="18"/>
      <c r="E26" s="25"/>
      <c r="F26" s="32"/>
      <c r="G26" s="32"/>
      <c r="H26" s="32"/>
      <c r="I26" s="32"/>
      <c r="J26" s="18"/>
      <c r="K26" s="25"/>
      <c r="L26" s="32"/>
      <c r="M26" s="32"/>
      <c r="N26" s="33"/>
      <c r="O26" s="32"/>
      <c r="P26" s="18"/>
      <c r="Q26" s="25"/>
      <c r="R26" s="32"/>
      <c r="S26" s="32"/>
      <c r="T26" s="32"/>
      <c r="U26" s="32"/>
      <c r="V26" s="18"/>
      <c r="W26" s="18"/>
      <c r="X26" s="18"/>
      <c r="Y26" s="18"/>
      <c r="Z26" s="18"/>
      <c r="AA26" s="18"/>
      <c r="AB26" s="18"/>
      <c r="AC26" s="18"/>
      <c r="AD26" s="18"/>
      <c r="AE26" s="18"/>
      <c r="AF26" s="18"/>
      <c r="AG26" s="18"/>
      <c r="AH26" s="18"/>
      <c r="AI26" s="18"/>
      <c r="AJ26" s="18"/>
      <c r="AK26" s="18"/>
      <c r="AL26" s="18"/>
      <c r="AM26" s="18"/>
      <c r="AN26" s="18"/>
    </row>
    <row r="27" spans="1:40" x14ac:dyDescent="0.35">
      <c r="A27" s="18"/>
      <c r="B27" s="18"/>
      <c r="C27" s="18"/>
      <c r="D27" s="18"/>
      <c r="E27" s="25"/>
      <c r="F27" s="32"/>
      <c r="G27" s="32"/>
      <c r="H27" s="32"/>
      <c r="I27" s="32"/>
      <c r="J27" s="18"/>
      <c r="K27" s="25"/>
      <c r="L27" s="32"/>
      <c r="M27" s="32"/>
      <c r="N27" s="33"/>
      <c r="O27" s="32"/>
      <c r="P27" s="18"/>
      <c r="Q27" s="25"/>
      <c r="R27" s="32"/>
      <c r="S27" s="32"/>
      <c r="T27" s="32"/>
      <c r="U27" s="32"/>
      <c r="V27" s="18"/>
      <c r="W27" s="18"/>
      <c r="X27" s="18"/>
      <c r="Y27" s="18"/>
      <c r="Z27" s="18"/>
      <c r="AA27" s="18"/>
      <c r="AB27" s="18"/>
      <c r="AC27" s="18"/>
      <c r="AD27" s="18"/>
      <c r="AE27" s="18"/>
      <c r="AF27" s="18"/>
      <c r="AG27" s="18"/>
      <c r="AH27" s="18"/>
      <c r="AI27" s="18"/>
      <c r="AJ27" s="18"/>
      <c r="AK27" s="18"/>
      <c r="AL27" s="18"/>
      <c r="AM27" s="18"/>
      <c r="AN27" s="18"/>
    </row>
    <row r="28" spans="1:40" x14ac:dyDescent="0.35">
      <c r="A28" s="18"/>
      <c r="B28" s="18"/>
      <c r="C28" s="18"/>
      <c r="D28" s="18"/>
      <c r="E28" s="25"/>
      <c r="F28" s="32"/>
      <c r="G28" s="32"/>
      <c r="H28" s="32"/>
      <c r="I28" s="32"/>
      <c r="J28" s="18"/>
      <c r="K28" s="25"/>
      <c r="L28" s="32"/>
      <c r="M28" s="32"/>
      <c r="N28" s="33"/>
      <c r="O28" s="32"/>
      <c r="P28" s="18"/>
      <c r="Q28" s="25"/>
      <c r="R28" s="32"/>
      <c r="S28" s="32"/>
      <c r="T28" s="32"/>
      <c r="U28" s="32"/>
      <c r="V28" s="18"/>
      <c r="W28" s="18"/>
      <c r="X28" s="18"/>
      <c r="Y28" s="18"/>
      <c r="Z28" s="18"/>
      <c r="AA28" s="18"/>
      <c r="AB28" s="18"/>
      <c r="AC28" s="18"/>
      <c r="AD28" s="18"/>
      <c r="AE28" s="18"/>
      <c r="AF28" s="18"/>
      <c r="AG28" s="18"/>
      <c r="AH28" s="18"/>
      <c r="AI28" s="18"/>
      <c r="AJ28" s="18"/>
      <c r="AK28" s="18"/>
      <c r="AL28" s="18"/>
      <c r="AM28" s="18"/>
      <c r="AN28" s="18"/>
    </row>
    <row r="29" spans="1:40" x14ac:dyDescent="0.3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3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3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3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row r="33" spans="1:40" x14ac:dyDescent="0.35">
      <c r="A33" s="18"/>
      <c r="B33" s="18"/>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row>
    <row r="34" spans="1:40" x14ac:dyDescent="0.35">
      <c r="A34" s="18"/>
      <c r="B34" s="18"/>
      <c r="C34" s="18"/>
      <c r="D34" s="18"/>
      <c r="E34" s="18"/>
      <c r="F34" s="18"/>
      <c r="G34" s="18"/>
      <c r="H34" s="18"/>
      <c r="I34" s="18"/>
      <c r="J34" s="18"/>
      <c r="K34" s="18"/>
      <c r="L34" s="18"/>
      <c r="M34" s="18"/>
      <c r="N34" s="18"/>
      <c r="O34" s="18"/>
      <c r="P34" s="18"/>
      <c r="Q34" s="18"/>
      <c r="R34" s="18"/>
      <c r="S34" s="18"/>
      <c r="T34" s="18"/>
      <c r="U34" s="18"/>
      <c r="V34" s="18"/>
      <c r="W34" s="18"/>
      <c r="X34" s="18"/>
      <c r="Y34" s="18"/>
      <c r="Z34" s="18"/>
      <c r="AA34" s="18"/>
      <c r="AB34" s="18"/>
      <c r="AC34" s="18"/>
      <c r="AD34" s="18"/>
      <c r="AE34" s="18"/>
      <c r="AF34" s="18"/>
      <c r="AG34" s="18"/>
      <c r="AH34" s="18"/>
      <c r="AI34" s="18"/>
      <c r="AJ34" s="18"/>
      <c r="AK34" s="18"/>
      <c r="AL34" s="18"/>
      <c r="AM34" s="18"/>
      <c r="AN34" s="18"/>
    </row>
    <row r="35" spans="1:40" x14ac:dyDescent="0.35">
      <c r="A35" s="18"/>
      <c r="B35" s="18"/>
      <c r="C35" s="18"/>
      <c r="D35" s="18"/>
      <c r="E35" s="18"/>
      <c r="F35" s="18"/>
      <c r="G35" s="18"/>
      <c r="H35" s="18"/>
      <c r="I35" s="18"/>
      <c r="J35" s="18"/>
      <c r="K35" s="18"/>
      <c r="L35" s="18"/>
      <c r="M35" s="18"/>
      <c r="N35" s="18"/>
      <c r="O35" s="18"/>
      <c r="P35" s="18"/>
      <c r="Q35" s="18"/>
      <c r="R35" s="18"/>
      <c r="S35" s="18"/>
      <c r="T35" s="18"/>
      <c r="U35" s="18"/>
      <c r="V35" s="18"/>
      <c r="W35" s="18"/>
      <c r="X35" s="18"/>
      <c r="Y35" s="18"/>
      <c r="Z35" s="18"/>
      <c r="AA35" s="18"/>
      <c r="AB35" s="18"/>
      <c r="AC35" s="18"/>
      <c r="AD35" s="18"/>
      <c r="AE35" s="18"/>
      <c r="AF35" s="18"/>
      <c r="AG35" s="18"/>
      <c r="AH35" s="18"/>
      <c r="AI35" s="18"/>
      <c r="AJ35" s="18"/>
      <c r="AK35" s="18"/>
      <c r="AL35" s="18"/>
      <c r="AM35" s="18"/>
      <c r="AN35" s="18"/>
    </row>
    <row r="36" spans="1:40" x14ac:dyDescent="0.35">
      <c r="A36" s="18"/>
      <c r="B36" s="18"/>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row>
    <row r="37" spans="1:40" x14ac:dyDescent="0.35">
      <c r="A37" s="18"/>
      <c r="B37" s="18"/>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row>
    <row r="38" spans="1:40" x14ac:dyDescent="0.35">
      <c r="A38" s="18"/>
      <c r="B38" s="18"/>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row>
    <row r="39" spans="1:40" x14ac:dyDescent="0.35">
      <c r="A39" s="18"/>
      <c r="B39" s="18"/>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row>
    <row r="40" spans="1:40" x14ac:dyDescent="0.35">
      <c r="A40" s="18"/>
      <c r="B40" s="18"/>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row>
    <row r="41" spans="1:40" x14ac:dyDescent="0.35">
      <c r="A41" s="18"/>
      <c r="B41" s="18"/>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row>
    <row r="42" spans="1:40" x14ac:dyDescent="0.35">
      <c r="A42" s="18"/>
      <c r="B42" s="18"/>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row>
    <row r="43" spans="1:40" x14ac:dyDescent="0.35">
      <c r="A43" s="18"/>
      <c r="B43" s="18"/>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row>
    <row r="44" spans="1:40" x14ac:dyDescent="0.35">
      <c r="A44" s="18"/>
      <c r="B44" s="18"/>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row>
    <row r="45" spans="1:40" x14ac:dyDescent="0.35">
      <c r="A45" s="18"/>
      <c r="B45" s="18"/>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row>
    <row r="46" spans="1:40" x14ac:dyDescent="0.35">
      <c r="A46" s="18"/>
      <c r="B46" s="18"/>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row>
    <row r="47" spans="1:40" x14ac:dyDescent="0.35">
      <c r="A47" s="18"/>
      <c r="B47" s="18"/>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row>
    <row r="48" spans="1:40" x14ac:dyDescent="0.35">
      <c r="A48" s="18"/>
      <c r="B48" s="18"/>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row>
    <row r="49" spans="1:40" x14ac:dyDescent="0.35">
      <c r="A49" s="18"/>
      <c r="B49" s="18"/>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row>
    <row r="50" spans="1:40" x14ac:dyDescent="0.35">
      <c r="A50" s="18"/>
      <c r="B50" s="18"/>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row>
    <row r="51" spans="1:40" x14ac:dyDescent="0.35">
      <c r="A51" s="18"/>
      <c r="B51" s="18"/>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row>
    <row r="52" spans="1:40" x14ac:dyDescent="0.35">
      <c r="A52" s="18"/>
      <c r="B52" s="18"/>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row>
    <row r="53" spans="1:40" x14ac:dyDescent="0.35">
      <c r="A53" s="18"/>
      <c r="B53" s="18"/>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row>
    <row r="54" spans="1:40" x14ac:dyDescent="0.35">
      <c r="A54" s="18"/>
      <c r="B54" s="18"/>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row>
    <row r="55" spans="1:40" x14ac:dyDescent="0.35">
      <c r="A55" s="18"/>
      <c r="B55" s="18"/>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row>
    <row r="56" spans="1:40" x14ac:dyDescent="0.35">
      <c r="A56" s="18"/>
      <c r="B56" s="18"/>
      <c r="C56" s="18"/>
      <c r="D56" s="18"/>
      <c r="E56" s="18"/>
      <c r="F56" s="1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row>
    <row r="57" spans="1:40" x14ac:dyDescent="0.35">
      <c r="A57" s="18"/>
      <c r="B57" s="18"/>
      <c r="C57" s="18"/>
      <c r="D57" s="18"/>
      <c r="E57" s="18"/>
      <c r="F57" s="18"/>
      <c r="G57" s="18"/>
      <c r="H57" s="18"/>
      <c r="I57" s="18"/>
      <c r="J57" s="18"/>
      <c r="K57" s="18"/>
      <c r="L57" s="18"/>
      <c r="M57" s="18"/>
      <c r="N57" s="18"/>
      <c r="O57" s="18"/>
      <c r="P57" s="18"/>
      <c r="Q57" s="18"/>
      <c r="R57" s="18"/>
      <c r="S57" s="18"/>
      <c r="T57" s="18"/>
      <c r="U57" s="18"/>
      <c r="V57" s="18"/>
      <c r="W57" s="18"/>
      <c r="X57" s="18"/>
      <c r="Y57" s="18"/>
      <c r="Z57" s="18"/>
      <c r="AA57" s="18"/>
      <c r="AB57" s="18"/>
      <c r="AC57" s="18"/>
      <c r="AD57" s="18"/>
      <c r="AE57" s="18"/>
      <c r="AF57" s="18"/>
      <c r="AG57" s="18"/>
      <c r="AH57" s="18"/>
      <c r="AI57" s="18"/>
      <c r="AJ57" s="18"/>
      <c r="AK57" s="18"/>
      <c r="AL57" s="18"/>
      <c r="AM57" s="18"/>
      <c r="AN57" s="18"/>
    </row>
    <row r="58" spans="1:40" x14ac:dyDescent="0.35">
      <c r="A58" s="18"/>
      <c r="B58" s="18"/>
      <c r="C58" s="18"/>
      <c r="D58" s="18"/>
      <c r="E58" s="18"/>
      <c r="F58" s="18"/>
      <c r="G58" s="18"/>
      <c r="H58" s="18"/>
      <c r="I58" s="18"/>
      <c r="J58" s="18"/>
      <c r="K58" s="18"/>
      <c r="L58" s="18"/>
      <c r="M58" s="18"/>
      <c r="N58" s="18"/>
      <c r="O58" s="18"/>
      <c r="P58" s="18"/>
      <c r="Q58" s="18"/>
      <c r="R58" s="18"/>
      <c r="S58" s="18"/>
      <c r="T58" s="18"/>
      <c r="U58" s="18"/>
      <c r="V58" s="18"/>
      <c r="W58" s="18"/>
      <c r="X58" s="18"/>
      <c r="Y58" s="18"/>
      <c r="Z58" s="18"/>
      <c r="AA58" s="18"/>
      <c r="AB58" s="18"/>
      <c r="AC58" s="18"/>
      <c r="AD58" s="18"/>
      <c r="AE58" s="18"/>
      <c r="AF58" s="18"/>
      <c r="AG58" s="18"/>
      <c r="AH58" s="18"/>
      <c r="AI58" s="18"/>
      <c r="AJ58" s="18"/>
      <c r="AK58" s="18"/>
      <c r="AL58" s="18"/>
      <c r="AM58" s="18"/>
      <c r="AN58" s="18"/>
    </row>
    <row r="59" spans="1:40" x14ac:dyDescent="0.35">
      <c r="A59" s="18"/>
      <c r="B59" s="18"/>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row>
    <row r="60" spans="1:40" x14ac:dyDescent="0.35">
      <c r="A60" s="18"/>
      <c r="B60" s="18"/>
      <c r="C60" s="18"/>
      <c r="D60" s="18"/>
      <c r="E60" s="18"/>
      <c r="F60" s="1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row>
    <row r="61" spans="1:40" x14ac:dyDescent="0.35">
      <c r="A61" s="18"/>
      <c r="B61" s="18"/>
      <c r="C61" s="18"/>
      <c r="D61" s="18"/>
      <c r="E61" s="18"/>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row>
    <row r="62" spans="1:40" x14ac:dyDescent="0.35">
      <c r="A62" s="18"/>
      <c r="B62" s="18"/>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row>
  </sheetData>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4127E-7D37-44A4-BF36-0FA053B12746}">
  <dimension ref="A1:AJ64"/>
  <sheetViews>
    <sheetView zoomScale="130" zoomScaleNormal="130" workbookViewId="0">
      <selection activeCell="B26" sqref="B26"/>
    </sheetView>
  </sheetViews>
  <sheetFormatPr defaultRowHeight="14.5" x14ac:dyDescent="0.35"/>
  <cols>
    <col min="1" max="1" width="10.6328125" bestFit="1" customWidth="1"/>
    <col min="9" max="10" width="10.08984375" bestFit="1" customWidth="1"/>
  </cols>
  <sheetData>
    <row r="1" spans="1:36" x14ac:dyDescent="0.35">
      <c r="A1" s="18"/>
      <c r="B1" s="18"/>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row>
    <row r="2" spans="1:36" x14ac:dyDescent="0.35">
      <c r="A2" s="18"/>
      <c r="B2" s="18"/>
      <c r="C2" s="18"/>
      <c r="D2" s="18"/>
      <c r="E2" s="18"/>
      <c r="F2" s="18"/>
      <c r="H2" s="18"/>
      <c r="I2" s="18"/>
      <c r="J2" s="18"/>
      <c r="K2" s="18"/>
      <c r="L2" s="18"/>
      <c r="M2" s="18"/>
      <c r="N2" s="18"/>
      <c r="O2" s="18"/>
      <c r="P2" s="18"/>
      <c r="Q2" s="18"/>
      <c r="R2" s="18"/>
      <c r="S2" s="18"/>
      <c r="T2" s="18"/>
      <c r="U2" s="18"/>
      <c r="V2" s="18"/>
      <c r="W2" s="18"/>
      <c r="X2" s="18"/>
      <c r="Y2" s="18"/>
      <c r="Z2" s="18"/>
      <c r="AA2" s="18"/>
      <c r="AB2" s="18"/>
      <c r="AC2" s="18"/>
      <c r="AD2" s="18"/>
      <c r="AE2" s="18"/>
      <c r="AF2" s="18"/>
      <c r="AG2" s="18"/>
      <c r="AH2" s="18"/>
      <c r="AI2" s="18"/>
      <c r="AJ2" s="18"/>
    </row>
    <row r="3" spans="1:36" x14ac:dyDescent="0.35">
      <c r="A3" s="18"/>
      <c r="B3" s="18"/>
      <c r="C3" s="18"/>
      <c r="D3" s="18"/>
      <c r="E3" s="18"/>
      <c r="F3" s="18"/>
      <c r="G3" s="18" t="s">
        <v>42</v>
      </c>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row>
    <row r="4" spans="1:36" x14ac:dyDescent="0.35">
      <c r="A4" s="18"/>
      <c r="B4" s="18"/>
      <c r="C4" s="18"/>
      <c r="D4" s="18"/>
      <c r="E4" s="18"/>
      <c r="F4" s="18"/>
      <c r="G4" s="7" t="s">
        <v>41</v>
      </c>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row>
    <row r="5" spans="1:36" ht="15" thickBot="1" x14ac:dyDescent="0.4">
      <c r="A5" s="18"/>
      <c r="B5" s="18"/>
      <c r="C5" s="18"/>
      <c r="D5" s="18"/>
      <c r="E5" s="18"/>
      <c r="F5" s="18"/>
      <c r="G5" s="18"/>
      <c r="H5" s="18"/>
      <c r="I5" s="18"/>
      <c r="J5" s="18"/>
      <c r="K5" s="18"/>
      <c r="L5" s="18"/>
      <c r="M5" s="18"/>
      <c r="N5" s="18" t="s">
        <v>40</v>
      </c>
      <c r="O5" s="18"/>
      <c r="P5" s="18"/>
      <c r="Q5" s="18"/>
      <c r="R5" s="18"/>
      <c r="S5" s="18"/>
      <c r="T5" s="18"/>
      <c r="U5" s="18"/>
      <c r="V5" s="18"/>
      <c r="W5" s="18"/>
      <c r="X5" s="18"/>
      <c r="Y5" s="18"/>
      <c r="Z5" s="18"/>
      <c r="AA5" s="18"/>
      <c r="AB5" s="18"/>
      <c r="AC5" s="18"/>
      <c r="AD5" s="18"/>
      <c r="AE5" s="18"/>
      <c r="AF5" s="18"/>
      <c r="AG5" s="18"/>
      <c r="AH5" s="18"/>
      <c r="AI5" s="18"/>
      <c r="AJ5" s="18"/>
    </row>
    <row r="6" spans="1:36" ht="15" thickBot="1" x14ac:dyDescent="0.4">
      <c r="A6" s="18"/>
      <c r="B6" s="29" t="s">
        <v>39</v>
      </c>
      <c r="C6" s="28"/>
      <c r="D6" s="18"/>
      <c r="E6" s="18"/>
      <c r="F6" s="18"/>
      <c r="G6" s="18"/>
      <c r="H6" s="18"/>
      <c r="I6" s="24" t="s">
        <v>38</v>
      </c>
      <c r="J6" s="24" t="s">
        <v>37</v>
      </c>
      <c r="K6" s="24" t="s">
        <v>36</v>
      </c>
      <c r="L6" s="24" t="s">
        <v>35</v>
      </c>
      <c r="M6" s="24" t="s">
        <v>34</v>
      </c>
      <c r="N6" s="24" t="s">
        <v>33</v>
      </c>
      <c r="O6" s="24" t="s">
        <v>32</v>
      </c>
      <c r="P6" s="24" t="s">
        <v>31</v>
      </c>
      <c r="Q6" s="24" t="s">
        <v>30</v>
      </c>
      <c r="R6" s="24" t="s">
        <v>29</v>
      </c>
      <c r="S6" s="24" t="s">
        <v>28</v>
      </c>
      <c r="T6" s="24" t="s">
        <v>27</v>
      </c>
      <c r="U6" s="24" t="s">
        <v>26</v>
      </c>
      <c r="V6" s="24" t="s">
        <v>25</v>
      </c>
      <c r="W6" s="24" t="s">
        <v>24</v>
      </c>
      <c r="X6" s="24" t="s">
        <v>23</v>
      </c>
      <c r="Y6" s="24" t="s">
        <v>22</v>
      </c>
      <c r="Z6" s="18"/>
      <c r="AA6" s="18"/>
      <c r="AB6" s="18"/>
      <c r="AC6" s="18"/>
      <c r="AD6" s="18"/>
      <c r="AE6" s="18"/>
      <c r="AF6" s="18"/>
      <c r="AG6" s="18"/>
      <c r="AH6" s="18"/>
      <c r="AI6" s="18"/>
      <c r="AJ6" s="18"/>
    </row>
    <row r="7" spans="1:36" x14ac:dyDescent="0.35">
      <c r="A7" s="18" t="s">
        <v>21</v>
      </c>
      <c r="B7" s="27" t="s">
        <v>19</v>
      </c>
      <c r="C7" s="26" t="s">
        <v>18</v>
      </c>
      <c r="D7" s="18"/>
      <c r="E7" s="25" t="s">
        <v>20</v>
      </c>
      <c r="F7" s="25" t="s">
        <v>19</v>
      </c>
      <c r="G7" s="9" t="s">
        <v>0</v>
      </c>
      <c r="H7" s="25" t="s">
        <v>18</v>
      </c>
      <c r="I7" s="24"/>
      <c r="J7" s="24"/>
      <c r="K7" s="24"/>
      <c r="L7" s="24"/>
      <c r="M7" s="24"/>
      <c r="N7" s="24"/>
      <c r="O7" s="24"/>
      <c r="P7" s="24"/>
      <c r="Q7" s="24"/>
      <c r="R7" s="24"/>
      <c r="S7" s="24"/>
      <c r="T7" s="24"/>
      <c r="U7" s="24"/>
      <c r="V7" s="24"/>
      <c r="W7" s="24"/>
      <c r="X7" s="24"/>
      <c r="Y7" s="24"/>
      <c r="Z7" s="18"/>
      <c r="AA7" s="18"/>
      <c r="AB7" s="18"/>
      <c r="AC7" s="18"/>
      <c r="AD7" s="18"/>
      <c r="AE7" s="18"/>
      <c r="AF7" s="18"/>
      <c r="AG7" s="18"/>
      <c r="AH7" s="18"/>
      <c r="AI7" s="18"/>
      <c r="AJ7" s="18"/>
    </row>
    <row r="8" spans="1:36" x14ac:dyDescent="0.35">
      <c r="A8" s="18">
        <v>2.5</v>
      </c>
      <c r="B8" s="23"/>
      <c r="C8" s="22"/>
      <c r="D8" s="18"/>
      <c r="E8" s="18" t="s">
        <v>17</v>
      </c>
      <c r="F8" s="18">
        <f t="shared" ref="F8:F17" si="0">+G8-A8</f>
        <v>31.5</v>
      </c>
      <c r="G8" s="7">
        <v>34</v>
      </c>
      <c r="H8" s="18">
        <f t="shared" ref="H8:H17" si="1">+G8+A8</f>
        <v>36.5</v>
      </c>
      <c r="I8" s="19">
        <f>+F8</f>
        <v>31.5</v>
      </c>
      <c r="J8" s="19">
        <f>+H8</f>
        <v>36.5</v>
      </c>
      <c r="K8" s="19"/>
      <c r="L8" s="19"/>
      <c r="M8" s="19"/>
      <c r="N8" s="19"/>
      <c r="O8" s="19"/>
      <c r="P8" s="19"/>
      <c r="Q8" s="19"/>
      <c r="R8" s="19"/>
      <c r="S8" s="19"/>
      <c r="T8" s="19"/>
      <c r="U8" s="19"/>
      <c r="V8" s="19"/>
      <c r="W8" s="19"/>
      <c r="X8" s="19"/>
      <c r="Y8" s="19"/>
      <c r="Z8" s="18"/>
      <c r="AA8" s="18"/>
      <c r="AB8" s="18"/>
      <c r="AC8" s="18"/>
      <c r="AD8" s="18"/>
      <c r="AE8" s="18"/>
      <c r="AF8" s="18"/>
      <c r="AG8" s="18"/>
      <c r="AH8" s="18"/>
      <c r="AI8" s="18"/>
      <c r="AJ8" s="18"/>
    </row>
    <row r="9" spans="1:36" x14ac:dyDescent="0.35">
      <c r="A9" s="18">
        <v>2.5</v>
      </c>
      <c r="B9" s="23">
        <f>MAX(I9)</f>
        <v>31.5</v>
      </c>
      <c r="C9" s="22">
        <f>MIN(J9)</f>
        <v>36.5</v>
      </c>
      <c r="D9" s="18"/>
      <c r="E9" s="18" t="s">
        <v>16</v>
      </c>
      <c r="F9" s="18">
        <f t="shared" si="0"/>
        <v>33</v>
      </c>
      <c r="G9" s="7">
        <v>35.5</v>
      </c>
      <c r="H9" s="18">
        <f t="shared" si="1"/>
        <v>38</v>
      </c>
      <c r="I9" s="19">
        <f t="shared" ref="I9:I17" si="2">+I8</f>
        <v>31.5</v>
      </c>
      <c r="J9" s="19">
        <f t="shared" ref="J9:J17" si="3">+J8</f>
        <v>36.5</v>
      </c>
      <c r="K9" s="19">
        <f>+F9</f>
        <v>33</v>
      </c>
      <c r="L9" s="19">
        <f>+H9</f>
        <v>38</v>
      </c>
      <c r="M9" s="19"/>
      <c r="N9" s="19"/>
      <c r="O9" s="19"/>
      <c r="P9" s="19"/>
      <c r="Q9" s="19"/>
      <c r="R9" s="19"/>
      <c r="S9" s="19"/>
      <c r="T9" s="19"/>
      <c r="U9" s="19"/>
      <c r="V9" s="19"/>
      <c r="W9" s="19"/>
      <c r="X9" s="19"/>
      <c r="Y9" s="19"/>
      <c r="Z9" s="18"/>
      <c r="AA9" s="18"/>
      <c r="AB9" s="18"/>
      <c r="AC9" s="18"/>
      <c r="AD9" s="18"/>
      <c r="AE9" s="18"/>
      <c r="AF9" s="18"/>
      <c r="AG9" s="18"/>
      <c r="AH9" s="18"/>
      <c r="AI9" s="18"/>
      <c r="AJ9" s="18"/>
    </row>
    <row r="10" spans="1:36" x14ac:dyDescent="0.35">
      <c r="A10" s="18">
        <v>1.25</v>
      </c>
      <c r="B10" s="23">
        <f>MAX(I10,K10)</f>
        <v>33</v>
      </c>
      <c r="C10" s="22">
        <f>MIN(J10,L10)</f>
        <v>36.5</v>
      </c>
      <c r="D10" s="18"/>
      <c r="E10" s="18" t="s">
        <v>15</v>
      </c>
      <c r="F10" s="18">
        <f t="shared" si="0"/>
        <v>34.75</v>
      </c>
      <c r="G10" s="7">
        <v>36</v>
      </c>
      <c r="H10" s="18">
        <f t="shared" si="1"/>
        <v>37.25</v>
      </c>
      <c r="I10" s="19">
        <f t="shared" si="2"/>
        <v>31.5</v>
      </c>
      <c r="J10" s="19">
        <f t="shared" si="3"/>
        <v>36.5</v>
      </c>
      <c r="K10" s="19">
        <f t="shared" ref="K10:L17" si="4">+K9</f>
        <v>33</v>
      </c>
      <c r="L10" s="19">
        <f t="shared" si="4"/>
        <v>38</v>
      </c>
      <c r="M10" s="19">
        <f>+F10</f>
        <v>34.75</v>
      </c>
      <c r="N10" s="19">
        <f>+H10</f>
        <v>37.25</v>
      </c>
      <c r="O10" s="19"/>
      <c r="P10" s="19"/>
      <c r="Q10" s="19"/>
      <c r="R10" s="19"/>
      <c r="S10" s="19"/>
      <c r="T10" s="19"/>
      <c r="U10" s="19"/>
      <c r="V10" s="19"/>
      <c r="W10" s="19"/>
      <c r="X10" s="19"/>
      <c r="Y10" s="19"/>
      <c r="Z10" s="18"/>
      <c r="AA10" s="18"/>
      <c r="AB10" s="18"/>
      <c r="AC10" s="18"/>
      <c r="AD10" s="18"/>
      <c r="AE10" s="18"/>
      <c r="AF10" s="18"/>
      <c r="AG10" s="18"/>
      <c r="AH10" s="18"/>
      <c r="AI10" s="18"/>
      <c r="AJ10" s="18"/>
    </row>
    <row r="11" spans="1:36" x14ac:dyDescent="0.35">
      <c r="A11" s="18">
        <v>1.25</v>
      </c>
      <c r="B11" s="23">
        <f>MAX(I11,K11,M11)</f>
        <v>34.75</v>
      </c>
      <c r="C11" s="22">
        <f>MIN(J11,L11,N11)</f>
        <v>36.5</v>
      </c>
      <c r="D11" s="18"/>
      <c r="E11" s="18" t="s">
        <v>14</v>
      </c>
      <c r="F11" s="18">
        <f t="shared" si="0"/>
        <v>35.25</v>
      </c>
      <c r="G11" s="7">
        <v>36.5</v>
      </c>
      <c r="H11" s="18">
        <f t="shared" si="1"/>
        <v>37.75</v>
      </c>
      <c r="I11" s="19">
        <f t="shared" si="2"/>
        <v>31.5</v>
      </c>
      <c r="J11" s="19">
        <f t="shared" si="3"/>
        <v>36.5</v>
      </c>
      <c r="K11" s="19">
        <f t="shared" si="4"/>
        <v>33</v>
      </c>
      <c r="L11" s="19">
        <f t="shared" si="4"/>
        <v>38</v>
      </c>
      <c r="M11" s="19">
        <f t="shared" ref="M11:N17" si="5">+M10</f>
        <v>34.75</v>
      </c>
      <c r="N11" s="19">
        <f t="shared" si="5"/>
        <v>37.25</v>
      </c>
      <c r="O11" s="19">
        <f>+F11</f>
        <v>35.25</v>
      </c>
      <c r="P11" s="19">
        <f>+H11</f>
        <v>37.75</v>
      </c>
      <c r="Q11" s="19"/>
      <c r="R11" s="19"/>
      <c r="S11" s="19"/>
      <c r="T11" s="19"/>
      <c r="U11" s="19"/>
      <c r="V11" s="19"/>
      <c r="W11" s="19"/>
      <c r="X11" s="19"/>
      <c r="Y11" s="19"/>
      <c r="Z11" s="18"/>
      <c r="AA11" s="18"/>
      <c r="AB11" s="18"/>
      <c r="AC11" s="18"/>
      <c r="AD11" s="18"/>
      <c r="AE11" s="18"/>
      <c r="AF11" s="18"/>
      <c r="AG11" s="18"/>
      <c r="AH11" s="18"/>
      <c r="AI11" s="18"/>
      <c r="AJ11" s="18"/>
    </row>
    <row r="12" spans="1:36" x14ac:dyDescent="0.35">
      <c r="A12" s="18">
        <v>0.75</v>
      </c>
      <c r="B12" s="23">
        <f>MAX(I12,K12,M12,O12)</f>
        <v>35.25</v>
      </c>
      <c r="C12" s="22">
        <f>MIN(J12,L12,N12,P12)</f>
        <v>36.5</v>
      </c>
      <c r="D12" s="18"/>
      <c r="E12" s="18" t="s">
        <v>13</v>
      </c>
      <c r="F12" s="18">
        <f t="shared" si="0"/>
        <v>35.75</v>
      </c>
      <c r="G12" s="7">
        <v>36.5</v>
      </c>
      <c r="H12" s="18">
        <f t="shared" si="1"/>
        <v>37.25</v>
      </c>
      <c r="I12" s="19">
        <f t="shared" si="2"/>
        <v>31.5</v>
      </c>
      <c r="J12" s="19">
        <f t="shared" si="3"/>
        <v>36.5</v>
      </c>
      <c r="K12" s="19">
        <f t="shared" si="4"/>
        <v>33</v>
      </c>
      <c r="L12" s="19">
        <f t="shared" si="4"/>
        <v>38</v>
      </c>
      <c r="M12" s="19">
        <f t="shared" si="5"/>
        <v>34.75</v>
      </c>
      <c r="N12" s="19">
        <f t="shared" si="5"/>
        <v>37.25</v>
      </c>
      <c r="O12" s="19">
        <f t="shared" ref="O12:P17" si="6">+O11</f>
        <v>35.25</v>
      </c>
      <c r="P12" s="19">
        <f t="shared" si="6"/>
        <v>37.75</v>
      </c>
      <c r="Q12" s="19">
        <f>+F12</f>
        <v>35.75</v>
      </c>
      <c r="R12" s="19">
        <f>+H12</f>
        <v>37.25</v>
      </c>
      <c r="S12" s="19"/>
      <c r="T12" s="19"/>
      <c r="U12" s="19"/>
      <c r="V12" s="19"/>
      <c r="W12" s="19"/>
      <c r="X12" s="19"/>
      <c r="Y12" s="19"/>
      <c r="Z12" s="18"/>
      <c r="AA12" s="18"/>
      <c r="AB12" s="18"/>
      <c r="AC12" s="18"/>
      <c r="AD12" s="18"/>
      <c r="AE12" s="18"/>
      <c r="AF12" s="18"/>
      <c r="AG12" s="18"/>
      <c r="AH12" s="18"/>
      <c r="AI12" s="18"/>
      <c r="AJ12" s="18"/>
    </row>
    <row r="13" spans="1:36" x14ac:dyDescent="0.35">
      <c r="A13" s="18">
        <v>0.75</v>
      </c>
      <c r="B13" s="23">
        <f>MAX(I13,K13,M13,O13,Q13)</f>
        <v>35.75</v>
      </c>
      <c r="C13" s="22">
        <f>MIN(J13,L13,N13,P13,R13)</f>
        <v>36.5</v>
      </c>
      <c r="D13" s="18"/>
      <c r="E13" s="18" t="s">
        <v>12</v>
      </c>
      <c r="F13" s="18">
        <f t="shared" si="0"/>
        <v>35</v>
      </c>
      <c r="G13" s="7">
        <v>35.75</v>
      </c>
      <c r="H13" s="18">
        <f t="shared" si="1"/>
        <v>36.5</v>
      </c>
      <c r="I13" s="19">
        <f t="shared" si="2"/>
        <v>31.5</v>
      </c>
      <c r="J13" s="19">
        <f t="shared" si="3"/>
        <v>36.5</v>
      </c>
      <c r="K13" s="19">
        <f t="shared" si="4"/>
        <v>33</v>
      </c>
      <c r="L13" s="19">
        <f t="shared" si="4"/>
        <v>38</v>
      </c>
      <c r="M13" s="19">
        <f t="shared" si="5"/>
        <v>34.75</v>
      </c>
      <c r="N13" s="19">
        <f t="shared" si="5"/>
        <v>37.25</v>
      </c>
      <c r="O13" s="19">
        <f t="shared" si="6"/>
        <v>35.25</v>
      </c>
      <c r="P13" s="19">
        <f t="shared" si="6"/>
        <v>37.75</v>
      </c>
      <c r="Q13" s="19">
        <f t="shared" ref="Q13:R17" si="7">+Q12</f>
        <v>35.75</v>
      </c>
      <c r="R13" s="19">
        <f t="shared" si="7"/>
        <v>37.25</v>
      </c>
      <c r="S13" s="19">
        <f>+F13</f>
        <v>35</v>
      </c>
      <c r="T13" s="19">
        <f>+H13</f>
        <v>36.5</v>
      </c>
      <c r="U13" s="19"/>
      <c r="V13" s="19"/>
      <c r="W13" s="19"/>
      <c r="X13" s="19"/>
      <c r="Y13" s="19"/>
      <c r="Z13" s="18"/>
      <c r="AA13" s="18"/>
      <c r="AB13" s="18"/>
      <c r="AC13" s="18"/>
      <c r="AD13" s="18"/>
      <c r="AE13" s="18"/>
      <c r="AF13" s="18"/>
      <c r="AG13" s="18"/>
      <c r="AH13" s="18"/>
      <c r="AI13" s="18"/>
      <c r="AJ13" s="18"/>
    </row>
    <row r="14" spans="1:36" x14ac:dyDescent="0.35">
      <c r="A14" s="18">
        <v>0.25</v>
      </c>
      <c r="B14" s="23">
        <f>MAX(I14,K14,M14,O14,Q14,S14)</f>
        <v>35.75</v>
      </c>
      <c r="C14" s="22">
        <f>MIN(J14,L14,N14,P14,R14,T14)</f>
        <v>36.5</v>
      </c>
      <c r="D14" s="18"/>
      <c r="E14" s="18" t="s">
        <v>11</v>
      </c>
      <c r="F14" s="18">
        <f t="shared" si="0"/>
        <v>35.5</v>
      </c>
      <c r="G14" s="7">
        <v>35.75</v>
      </c>
      <c r="H14" s="18">
        <f t="shared" si="1"/>
        <v>36</v>
      </c>
      <c r="I14" s="19">
        <f t="shared" si="2"/>
        <v>31.5</v>
      </c>
      <c r="J14" s="19">
        <f t="shared" si="3"/>
        <v>36.5</v>
      </c>
      <c r="K14" s="19">
        <f t="shared" si="4"/>
        <v>33</v>
      </c>
      <c r="L14" s="19">
        <f t="shared" si="4"/>
        <v>38</v>
      </c>
      <c r="M14" s="19">
        <f t="shared" si="5"/>
        <v>34.75</v>
      </c>
      <c r="N14" s="19">
        <f t="shared" si="5"/>
        <v>37.25</v>
      </c>
      <c r="O14" s="19">
        <f t="shared" si="6"/>
        <v>35.25</v>
      </c>
      <c r="P14" s="19">
        <f t="shared" si="6"/>
        <v>37.75</v>
      </c>
      <c r="Q14" s="19">
        <f t="shared" si="7"/>
        <v>35.75</v>
      </c>
      <c r="R14" s="19">
        <f t="shared" si="7"/>
        <v>37.25</v>
      </c>
      <c r="S14" s="19">
        <f t="shared" ref="S14:T17" si="8">+S13</f>
        <v>35</v>
      </c>
      <c r="T14" s="19">
        <f t="shared" si="8"/>
        <v>36.5</v>
      </c>
      <c r="U14" s="19">
        <f>+F14</f>
        <v>35.5</v>
      </c>
      <c r="V14" s="19">
        <f>+H14</f>
        <v>36</v>
      </c>
      <c r="W14" s="19"/>
      <c r="X14" s="19"/>
      <c r="Y14" s="19"/>
      <c r="Z14" s="18"/>
      <c r="AA14" s="18"/>
      <c r="AB14" s="18"/>
      <c r="AC14" s="18"/>
      <c r="AD14" s="18"/>
      <c r="AE14" s="18"/>
      <c r="AF14" s="18"/>
      <c r="AG14" s="18"/>
      <c r="AH14" s="18"/>
      <c r="AI14" s="18"/>
      <c r="AJ14" s="18"/>
    </row>
    <row r="15" spans="1:36" x14ac:dyDescent="0.35">
      <c r="A15" s="18">
        <v>0.25</v>
      </c>
      <c r="B15" s="23">
        <f>MAX(I15,K15,M15,O15,Q15,S15,U15)</f>
        <v>35.75</v>
      </c>
      <c r="C15" s="22">
        <f>MIN(J15,L15,N15,P15,R15,T15,V15)</f>
        <v>36</v>
      </c>
      <c r="D15" s="18"/>
      <c r="E15" s="18" t="s">
        <v>10</v>
      </c>
      <c r="F15" s="18">
        <f t="shared" si="0"/>
        <v>35.5</v>
      </c>
      <c r="G15" s="7">
        <v>35.75</v>
      </c>
      <c r="H15" s="18">
        <f t="shared" si="1"/>
        <v>36</v>
      </c>
      <c r="I15" s="19">
        <f t="shared" si="2"/>
        <v>31.5</v>
      </c>
      <c r="J15" s="19">
        <f t="shared" si="3"/>
        <v>36.5</v>
      </c>
      <c r="K15" s="19">
        <f t="shared" si="4"/>
        <v>33</v>
      </c>
      <c r="L15" s="19">
        <f t="shared" si="4"/>
        <v>38</v>
      </c>
      <c r="M15" s="19">
        <f t="shared" si="5"/>
        <v>34.75</v>
      </c>
      <c r="N15" s="19">
        <f t="shared" si="5"/>
        <v>37.25</v>
      </c>
      <c r="O15" s="19">
        <f t="shared" si="6"/>
        <v>35.25</v>
      </c>
      <c r="P15" s="19">
        <f t="shared" si="6"/>
        <v>37.75</v>
      </c>
      <c r="Q15" s="19">
        <f t="shared" si="7"/>
        <v>35.75</v>
      </c>
      <c r="R15" s="19">
        <f t="shared" si="7"/>
        <v>37.25</v>
      </c>
      <c r="S15" s="19">
        <f t="shared" si="8"/>
        <v>35</v>
      </c>
      <c r="T15" s="19">
        <f t="shared" si="8"/>
        <v>36.5</v>
      </c>
      <c r="U15" s="19">
        <f t="shared" ref="U15:V17" si="9">+U14</f>
        <v>35.5</v>
      </c>
      <c r="V15" s="19">
        <f t="shared" si="9"/>
        <v>36</v>
      </c>
      <c r="W15" s="19">
        <f>+F15</f>
        <v>35.5</v>
      </c>
      <c r="X15" s="19">
        <f>+H15</f>
        <v>36</v>
      </c>
      <c r="Y15" s="19"/>
      <c r="Z15" s="18"/>
      <c r="AA15" s="18"/>
      <c r="AB15" s="18"/>
      <c r="AC15" s="18"/>
      <c r="AD15" s="18"/>
      <c r="AE15" s="18"/>
      <c r="AF15" s="18"/>
      <c r="AG15" s="18"/>
      <c r="AH15" s="18"/>
      <c r="AI15" s="18"/>
      <c r="AJ15" s="18"/>
    </row>
    <row r="16" spans="1:36" x14ac:dyDescent="0.35">
      <c r="A16" s="18">
        <v>0</v>
      </c>
      <c r="B16" s="23">
        <f>MAX(I16,K16,M16,O16,Q16,S16,U16)</f>
        <v>35.75</v>
      </c>
      <c r="C16" s="22">
        <f>MIN(J16,L16,N16,P16,R16,T16,V16)</f>
        <v>36</v>
      </c>
      <c r="D16" s="18"/>
      <c r="E16" s="18" t="s">
        <v>9</v>
      </c>
      <c r="F16" s="18">
        <f t="shared" si="0"/>
        <v>35.75</v>
      </c>
      <c r="G16" s="7">
        <v>35.75</v>
      </c>
      <c r="H16" s="18">
        <f t="shared" si="1"/>
        <v>35.75</v>
      </c>
      <c r="I16" s="19">
        <f t="shared" si="2"/>
        <v>31.5</v>
      </c>
      <c r="J16" s="19">
        <f t="shared" si="3"/>
        <v>36.5</v>
      </c>
      <c r="K16" s="19">
        <f t="shared" si="4"/>
        <v>33</v>
      </c>
      <c r="L16" s="19">
        <f t="shared" si="4"/>
        <v>38</v>
      </c>
      <c r="M16" s="19">
        <f t="shared" si="5"/>
        <v>34.75</v>
      </c>
      <c r="N16" s="19">
        <f t="shared" si="5"/>
        <v>37.25</v>
      </c>
      <c r="O16" s="19">
        <f t="shared" si="6"/>
        <v>35.25</v>
      </c>
      <c r="P16" s="19">
        <f t="shared" si="6"/>
        <v>37.75</v>
      </c>
      <c r="Q16" s="19">
        <f t="shared" si="7"/>
        <v>35.75</v>
      </c>
      <c r="R16" s="19">
        <f t="shared" si="7"/>
        <v>37.25</v>
      </c>
      <c r="S16" s="19">
        <f t="shared" si="8"/>
        <v>35</v>
      </c>
      <c r="T16" s="19">
        <f t="shared" si="8"/>
        <v>36.5</v>
      </c>
      <c r="U16" s="19">
        <f t="shared" si="9"/>
        <v>35.5</v>
      </c>
      <c r="V16" s="19">
        <f t="shared" si="9"/>
        <v>36</v>
      </c>
      <c r="W16" s="19">
        <f>+W15</f>
        <v>35.5</v>
      </c>
      <c r="X16" s="19">
        <f>+X15</f>
        <v>36</v>
      </c>
      <c r="Y16" s="19">
        <f>+F16</f>
        <v>35.75</v>
      </c>
      <c r="Z16" s="18"/>
      <c r="AA16" s="18"/>
      <c r="AB16" s="18"/>
      <c r="AC16" s="18"/>
      <c r="AD16" s="18"/>
      <c r="AE16" s="18"/>
      <c r="AF16" s="18"/>
      <c r="AG16" s="18"/>
      <c r="AH16" s="18"/>
      <c r="AI16" s="18"/>
      <c r="AJ16" s="18"/>
    </row>
    <row r="17" spans="1:36" ht="15" thickBot="1" x14ac:dyDescent="0.4">
      <c r="A17" s="18">
        <v>0</v>
      </c>
      <c r="B17" s="21">
        <f>MAX(I17,K17,M17,O17,Q17,S17,U17)</f>
        <v>35.75</v>
      </c>
      <c r="C17" s="20">
        <f>MIN(J17,L17,N17,P17,R17,T17,V17,X17)</f>
        <v>36</v>
      </c>
      <c r="D17" s="18"/>
      <c r="E17" s="18" t="s">
        <v>8</v>
      </c>
      <c r="F17" s="18">
        <f t="shared" si="0"/>
        <v>35.75</v>
      </c>
      <c r="G17" s="7">
        <v>35.75</v>
      </c>
      <c r="H17" s="18">
        <f t="shared" si="1"/>
        <v>35.75</v>
      </c>
      <c r="I17" s="19">
        <f t="shared" si="2"/>
        <v>31.5</v>
      </c>
      <c r="J17" s="19">
        <f t="shared" si="3"/>
        <v>36.5</v>
      </c>
      <c r="K17" s="19">
        <f t="shared" si="4"/>
        <v>33</v>
      </c>
      <c r="L17" s="19">
        <f t="shared" si="4"/>
        <v>38</v>
      </c>
      <c r="M17" s="19">
        <f t="shared" si="5"/>
        <v>34.75</v>
      </c>
      <c r="N17" s="19">
        <f t="shared" si="5"/>
        <v>37.25</v>
      </c>
      <c r="O17" s="19">
        <f t="shared" si="6"/>
        <v>35.25</v>
      </c>
      <c r="P17" s="19">
        <f t="shared" si="6"/>
        <v>37.75</v>
      </c>
      <c r="Q17" s="19">
        <f t="shared" si="7"/>
        <v>35.75</v>
      </c>
      <c r="R17" s="19">
        <f t="shared" si="7"/>
        <v>37.25</v>
      </c>
      <c r="S17" s="19">
        <f t="shared" si="8"/>
        <v>35</v>
      </c>
      <c r="T17" s="19">
        <f t="shared" si="8"/>
        <v>36.5</v>
      </c>
      <c r="U17" s="19">
        <f t="shared" si="9"/>
        <v>35.5</v>
      </c>
      <c r="V17" s="19">
        <f t="shared" si="9"/>
        <v>36</v>
      </c>
      <c r="W17" s="19">
        <f>+W16</f>
        <v>35.5</v>
      </c>
      <c r="X17" s="19">
        <f>+X16</f>
        <v>36</v>
      </c>
      <c r="Y17" s="19">
        <f>+Y16</f>
        <v>35.75</v>
      </c>
      <c r="Z17" s="18"/>
      <c r="AA17" s="18"/>
      <c r="AB17" s="18"/>
      <c r="AC17" s="18"/>
      <c r="AD17" s="18"/>
      <c r="AE17" s="18"/>
      <c r="AF17" s="18"/>
      <c r="AG17" s="18"/>
      <c r="AH17" s="18"/>
      <c r="AI17" s="18"/>
      <c r="AJ17" s="18"/>
    </row>
    <row r="18" spans="1:36" x14ac:dyDescent="0.35">
      <c r="A18" s="18"/>
      <c r="B18" s="18"/>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row>
    <row r="19" spans="1:36" x14ac:dyDescent="0.35">
      <c r="A19" s="18"/>
      <c r="B19" s="18"/>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row>
    <row r="20" spans="1:36" x14ac:dyDescent="0.35">
      <c r="A20" s="18"/>
      <c r="B20" s="18"/>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row>
    <row r="21" spans="1:36" x14ac:dyDescent="0.35">
      <c r="A21" s="18"/>
      <c r="B21" s="18"/>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row>
    <row r="22" spans="1:36" x14ac:dyDescent="0.35">
      <c r="A22" s="18"/>
      <c r="B22" s="18"/>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row>
    <row r="23" spans="1:36" x14ac:dyDescent="0.35">
      <c r="A23" s="18"/>
      <c r="B23" s="18"/>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row>
    <row r="24" spans="1:36" x14ac:dyDescent="0.35">
      <c r="A24" s="18"/>
      <c r="B24" s="18"/>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row>
    <row r="25" spans="1:36" x14ac:dyDescent="0.35">
      <c r="A25" s="18"/>
      <c r="B25" s="18"/>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row>
    <row r="26" spans="1:36" x14ac:dyDescent="0.35">
      <c r="A26" s="18"/>
      <c r="B26" s="18"/>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row>
    <row r="27" spans="1:36" x14ac:dyDescent="0.3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row>
    <row r="28" spans="1:36" x14ac:dyDescent="0.3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row>
    <row r="29" spans="1:36" x14ac:dyDescent="0.35">
      <c r="A29" s="18"/>
      <c r="B29" s="18"/>
      <c r="C29" s="18" t="s">
        <v>43</v>
      </c>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row>
    <row r="30" spans="1:36" x14ac:dyDescent="0.35">
      <c r="A30" s="18"/>
      <c r="B30" s="18"/>
      <c r="C30" s="18" t="s">
        <v>44</v>
      </c>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row>
    <row r="31" spans="1:36" x14ac:dyDescent="0.3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row>
    <row r="32" spans="1:36" x14ac:dyDescent="0.3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row>
    <row r="33" spans="1:36" x14ac:dyDescent="0.35">
      <c r="A33" s="18"/>
      <c r="B33" s="18"/>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row>
    <row r="34" spans="1:36" x14ac:dyDescent="0.35">
      <c r="A34" s="18"/>
      <c r="B34" s="18"/>
      <c r="C34" s="18"/>
      <c r="D34" s="18"/>
      <c r="E34" s="18"/>
      <c r="F34" s="18"/>
      <c r="G34" s="18"/>
      <c r="H34" s="18"/>
      <c r="I34" s="18"/>
      <c r="J34" s="18"/>
      <c r="K34" s="18"/>
      <c r="L34" s="18"/>
      <c r="M34" s="18"/>
      <c r="N34" s="18"/>
      <c r="O34" s="18"/>
      <c r="P34" s="18"/>
      <c r="Q34" s="18"/>
      <c r="R34" s="18"/>
      <c r="S34" s="18"/>
      <c r="T34" s="18"/>
      <c r="U34" s="18"/>
      <c r="V34" s="18"/>
      <c r="W34" s="18"/>
      <c r="X34" s="18"/>
      <c r="Y34" s="18"/>
      <c r="Z34" s="18"/>
      <c r="AA34" s="18"/>
      <c r="AB34" s="18"/>
      <c r="AC34" s="18"/>
      <c r="AD34" s="18"/>
      <c r="AE34" s="18"/>
      <c r="AF34" s="18"/>
      <c r="AG34" s="18"/>
      <c r="AH34" s="18"/>
      <c r="AI34" s="18"/>
      <c r="AJ34" s="18"/>
    </row>
    <row r="35" spans="1:36" x14ac:dyDescent="0.35">
      <c r="A35" s="18"/>
      <c r="B35" s="18"/>
      <c r="C35" s="18"/>
      <c r="D35" s="18"/>
      <c r="E35" s="18"/>
      <c r="F35" s="18"/>
      <c r="G35" s="18"/>
      <c r="H35" s="18"/>
      <c r="I35" s="18"/>
      <c r="J35" s="18"/>
      <c r="K35" s="18"/>
      <c r="L35" s="18"/>
      <c r="M35" s="18"/>
      <c r="N35" s="18"/>
      <c r="O35" s="18"/>
      <c r="P35" s="18"/>
      <c r="Q35" s="18"/>
      <c r="R35" s="18"/>
      <c r="S35" s="18"/>
      <c r="T35" s="18"/>
      <c r="U35" s="18"/>
      <c r="V35" s="18"/>
      <c r="W35" s="18"/>
      <c r="X35" s="18"/>
      <c r="Y35" s="18"/>
      <c r="Z35" s="18"/>
      <c r="AA35" s="18"/>
      <c r="AB35" s="18"/>
      <c r="AC35" s="18"/>
      <c r="AD35" s="18"/>
      <c r="AE35" s="18"/>
      <c r="AF35" s="18"/>
      <c r="AG35" s="18"/>
      <c r="AH35" s="18"/>
      <c r="AI35" s="18"/>
      <c r="AJ35" s="18"/>
    </row>
    <row r="36" spans="1:36" x14ac:dyDescent="0.35">
      <c r="A36" s="18"/>
      <c r="B36" s="18"/>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row>
    <row r="37" spans="1:36" x14ac:dyDescent="0.35">
      <c r="A37" s="18"/>
      <c r="B37" s="18"/>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row>
    <row r="38" spans="1:36" x14ac:dyDescent="0.35">
      <c r="A38" s="18"/>
      <c r="B38" s="18"/>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row>
    <row r="39" spans="1:36" x14ac:dyDescent="0.35">
      <c r="A39" s="18"/>
      <c r="B39" s="18"/>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row>
    <row r="40" spans="1:36" x14ac:dyDescent="0.35">
      <c r="A40" s="18"/>
      <c r="B40" s="18"/>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row>
    <row r="41" spans="1:36" x14ac:dyDescent="0.35">
      <c r="A41" s="18"/>
      <c r="B41" s="18"/>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row>
    <row r="42" spans="1:36" x14ac:dyDescent="0.35">
      <c r="A42" s="18"/>
      <c r="B42" s="18"/>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row>
    <row r="43" spans="1:36" x14ac:dyDescent="0.35">
      <c r="A43" s="18"/>
      <c r="B43" s="18"/>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row>
    <row r="44" spans="1:36" x14ac:dyDescent="0.35">
      <c r="A44" s="18"/>
      <c r="B44" s="18"/>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row>
    <row r="45" spans="1:36" x14ac:dyDescent="0.35">
      <c r="A45" s="18"/>
      <c r="B45" s="18"/>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row>
    <row r="46" spans="1:36" x14ac:dyDescent="0.35">
      <c r="A46" s="18"/>
      <c r="B46" s="18"/>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row>
    <row r="47" spans="1:36" x14ac:dyDescent="0.35">
      <c r="A47" s="18"/>
      <c r="B47" s="18"/>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row>
    <row r="48" spans="1:36" x14ac:dyDescent="0.35">
      <c r="A48" s="18"/>
      <c r="B48" s="18"/>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row>
    <row r="49" spans="1:36" x14ac:dyDescent="0.35">
      <c r="A49" s="18"/>
      <c r="B49" s="18"/>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row>
    <row r="50" spans="1:36" x14ac:dyDescent="0.35">
      <c r="A50" s="18"/>
      <c r="B50" s="18"/>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row>
    <row r="51" spans="1:36" x14ac:dyDescent="0.35">
      <c r="A51" s="18"/>
      <c r="B51" s="18"/>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row>
    <row r="52" spans="1:36" x14ac:dyDescent="0.35">
      <c r="A52" s="18"/>
      <c r="B52" s="18"/>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row>
    <row r="53" spans="1:36" x14ac:dyDescent="0.35">
      <c r="A53" s="18"/>
      <c r="B53" s="18"/>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row>
    <row r="54" spans="1:36" x14ac:dyDescent="0.35">
      <c r="A54" s="18"/>
      <c r="B54" s="18"/>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row>
    <row r="55" spans="1:36" x14ac:dyDescent="0.35">
      <c r="A55" s="18"/>
      <c r="B55" s="18"/>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row>
    <row r="56" spans="1:36" x14ac:dyDescent="0.35">
      <c r="A56" s="18"/>
      <c r="B56" s="18"/>
      <c r="C56" s="18"/>
      <c r="D56" s="18"/>
      <c r="E56" s="18"/>
      <c r="F56" s="1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row>
    <row r="57" spans="1:36" x14ac:dyDescent="0.35">
      <c r="A57" s="18"/>
      <c r="B57" s="18"/>
      <c r="C57" s="18"/>
      <c r="D57" s="18"/>
      <c r="E57" s="18"/>
      <c r="F57" s="18"/>
      <c r="G57" s="18"/>
      <c r="H57" s="18"/>
      <c r="I57" s="18"/>
      <c r="J57" s="18"/>
      <c r="K57" s="18"/>
      <c r="L57" s="18"/>
      <c r="M57" s="18"/>
      <c r="N57" s="18"/>
      <c r="O57" s="18"/>
      <c r="P57" s="18"/>
      <c r="Q57" s="18"/>
      <c r="R57" s="18"/>
      <c r="S57" s="18"/>
      <c r="T57" s="18"/>
      <c r="U57" s="18"/>
      <c r="V57" s="18"/>
      <c r="W57" s="18"/>
      <c r="X57" s="18"/>
      <c r="Y57" s="18"/>
      <c r="Z57" s="18"/>
      <c r="AA57" s="18"/>
      <c r="AB57" s="18"/>
      <c r="AC57" s="18"/>
      <c r="AD57" s="18"/>
      <c r="AE57" s="18"/>
      <c r="AF57" s="18"/>
      <c r="AG57" s="18"/>
      <c r="AH57" s="18"/>
      <c r="AI57" s="18"/>
      <c r="AJ57" s="18"/>
    </row>
    <row r="58" spans="1:36" x14ac:dyDescent="0.35">
      <c r="A58" s="18"/>
      <c r="B58" s="18"/>
      <c r="C58" s="18"/>
      <c r="D58" s="18"/>
      <c r="E58" s="18"/>
      <c r="F58" s="18"/>
      <c r="G58" s="18"/>
      <c r="H58" s="18"/>
      <c r="I58" s="18"/>
      <c r="J58" s="18"/>
      <c r="K58" s="18"/>
      <c r="L58" s="18"/>
      <c r="M58" s="18"/>
      <c r="N58" s="18"/>
      <c r="O58" s="18"/>
      <c r="P58" s="18"/>
      <c r="Q58" s="18"/>
      <c r="R58" s="18"/>
      <c r="S58" s="18"/>
      <c r="T58" s="18"/>
      <c r="U58" s="18"/>
      <c r="V58" s="18"/>
      <c r="W58" s="18"/>
      <c r="X58" s="18"/>
      <c r="Y58" s="18"/>
      <c r="Z58" s="18"/>
      <c r="AA58" s="18"/>
      <c r="AB58" s="18"/>
      <c r="AC58" s="18"/>
      <c r="AD58" s="18"/>
      <c r="AE58" s="18"/>
      <c r="AF58" s="18"/>
      <c r="AG58" s="18"/>
      <c r="AH58" s="18"/>
      <c r="AI58" s="18"/>
      <c r="AJ58" s="18"/>
    </row>
    <row r="59" spans="1:36" x14ac:dyDescent="0.35">
      <c r="A59" s="18"/>
      <c r="B59" s="18"/>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row>
    <row r="60" spans="1:36" x14ac:dyDescent="0.35">
      <c r="A60" s="18"/>
      <c r="B60" s="18"/>
      <c r="C60" s="18"/>
      <c r="D60" s="18"/>
      <c r="E60" s="18"/>
      <c r="F60" s="1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row>
    <row r="61" spans="1:36" x14ac:dyDescent="0.35">
      <c r="A61" s="18"/>
      <c r="B61" s="18"/>
      <c r="C61" s="18"/>
      <c r="D61" s="18"/>
      <c r="E61" s="18"/>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row>
    <row r="62" spans="1:36" x14ac:dyDescent="0.35">
      <c r="A62" s="18"/>
      <c r="B62" s="18"/>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row>
    <row r="63" spans="1:36" x14ac:dyDescent="0.35">
      <c r="A63" s="18"/>
      <c r="B63" s="18"/>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row>
    <row r="64" spans="1:36" x14ac:dyDescent="0.35">
      <c r="A64" s="18"/>
      <c r="B64" s="18"/>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row>
  </sheetData>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71abe4e-f5ff-49cd-8eff-5f4949acc510">
      <Terms xmlns="http://schemas.microsoft.com/office/infopath/2007/PartnerControls"/>
    </lcf76f155ced4ddcb4097134ff3c332f>
    <TaxCatchAll xmlns="cadce026-d35b-4a62-a2ee-1436bb44fb5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95E1BDC5029614ABF43223A464FD248" ma:contentTypeVersion="18" ma:contentTypeDescription="Create a new document." ma:contentTypeScope="" ma:versionID="866332ee975951abfc3431b0cf29dab3">
  <xsd:schema xmlns:xsd="http://www.w3.org/2001/XMLSchema" xmlns:xs="http://www.w3.org/2001/XMLSchema" xmlns:p="http://schemas.microsoft.com/office/2006/metadata/properties" xmlns:ns2="f71abe4e-f5ff-49cd-8eff-5f4949acc510" xmlns:ns3="97b6fe81-1556-4112-94ca-31043ca39b71" xmlns:ns4="cadce026-d35b-4a62-a2ee-1436bb44fb55" targetNamespace="http://schemas.microsoft.com/office/2006/metadata/properties" ma:root="true" ma:fieldsID="06790c66151fc7b3068cabd2b234a90e" ns2:_="" ns3:_="" ns4:_="">
    <xsd:import namespace="f71abe4e-f5ff-49cd-8eff-5f4949acc510"/>
    <xsd:import namespace="97b6fe81-1556-4112-94ca-31043ca39b71"/>
    <xsd:import namespace="cadce026-d35b-4a62-a2ee-1436bb44fb5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3:SharedWithUsers" minOccurs="0"/>
                <xsd:element ref="ns3:SharedWithDetails" minOccurs="0"/>
                <xsd:element ref="ns2:MediaServiceObjectDetectorVersions" minOccurs="0"/>
                <xsd:element ref="ns2:MediaLengthInSeconds" minOccurs="0"/>
                <xsd:element ref="ns2:lcf76f155ced4ddcb4097134ff3c332f" minOccurs="0"/>
                <xsd:element ref="ns4: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1abe4e-f5ff-49cd-8eff-5f4949acc5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f571c05a-9bf0-4b0b-ad97-e13aed49ba31"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adce026-d35b-4a62-a2ee-1436bb44fb55"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2a93f86f-df12-4503-be51-556605c1ee02}" ma:internalName="TaxCatchAll" ma:showField="CatchAllData" ma:web="97b6fe81-1556-4112-94ca-31043ca39b7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E0442AD-C822-4E0E-96BA-ED835A5C86FC}">
  <ds:schemaRefs>
    <ds:schemaRef ds:uri="http://schemas.microsoft.com/office/2006/metadata/properties"/>
    <ds:schemaRef ds:uri="http://schemas.microsoft.com/office/infopath/2007/PartnerControls"/>
    <ds:schemaRef ds:uri="f71abe4e-f5ff-49cd-8eff-5f4949acc510"/>
    <ds:schemaRef ds:uri="cadce026-d35b-4a62-a2ee-1436bb44fb55"/>
  </ds:schemaRefs>
</ds:datastoreItem>
</file>

<file path=customXml/itemProps2.xml><?xml version="1.0" encoding="utf-8"?>
<ds:datastoreItem xmlns:ds="http://schemas.openxmlformats.org/officeDocument/2006/customXml" ds:itemID="{113F4546-89C3-42E5-AB3B-87457ECF2DF2}">
  <ds:schemaRefs>
    <ds:schemaRef ds:uri="http://schemas.microsoft.com/sharepoint/v3/contenttype/forms"/>
  </ds:schemaRefs>
</ds:datastoreItem>
</file>

<file path=customXml/itemProps3.xml><?xml version="1.0" encoding="utf-8"?>
<ds:datastoreItem xmlns:ds="http://schemas.openxmlformats.org/officeDocument/2006/customXml" ds:itemID="{C8B24445-6AD5-493D-BBCC-0217DF5DCF72}"/>
</file>

<file path=docMetadata/LabelInfo.xml><?xml version="1.0" encoding="utf-8"?>
<clbl:labelList xmlns:clbl="http://schemas.microsoft.com/office/2020/mipLabelMetadata">
  <clbl:label id="{db8e2f82-8a37-4c09-b7de-ed06547b5a20}" enabled="0" method="" siteId="{db8e2f82-8a37-4c09-b7de-ed06547b5a20}" removed="1"/>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Example</vt:lpstr>
      <vt:lpstr>How it builds up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Jones, Paul</dc:creator>
  <cp:lastModifiedBy>Goult(ESO), Claire</cp:lastModifiedBy>
  <dcterms:created xsi:type="dcterms:W3CDTF">2023-06-01T08:08:28Z</dcterms:created>
  <dcterms:modified xsi:type="dcterms:W3CDTF">2023-08-16T12:54:54Z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0x010100095E1BDC5029614ABF43223A464FD248</vt:lpwstr>
  </property>
  <property fmtid="{D5CDD505-2E9C-101B-9397-08002B2CF9AE}" pid="3" name="MediaServiceImageTags">
    <vt:lpwstr/>
  </property>
</Properties>
</file>